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내 드라이브\(01) $$ 사양서&amp;고객도면,인증서,사진,가격,PL보험\1) (원본) 사양서&amp;고객도면,유튜브,고객용기술자료, 회사소개\(C-5) 배터리 LM, LV, LH, LC\5. 배터리 선정 계산식\1. (홈페이지업로드) 표준 계식산-엑셀시트\1) 현재\"/>
    </mc:Choice>
  </mc:AlternateContent>
  <xr:revisionPtr revIDLastSave="0" documentId="13_ncr:1_{F9C0960E-6882-474D-BAD0-BDCB5704D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1) 수평주행&amp;제어전원_배터리 에너지" sheetId="3" r:id="rId1"/>
    <sheet name="(2) 승하강구동(수직,리프팅)__배터리 에너지" sheetId="4" r:id="rId2"/>
  </sheets>
  <definedNames>
    <definedName name="_xlnm.Print_Area" localSheetId="0">'(1) 수평주행&amp;제어전원_배터리 에너지'!$A$1:$J$28</definedName>
    <definedName name="_xlnm.Print_Area" localSheetId="1">'(2) 승하강구동(수직,리프팅)__배터리 에너지'!$A$1:$I$39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E12" i="3"/>
  <c r="G12" i="3" s="1"/>
  <c r="I12" i="3" s="1"/>
  <c r="E31" i="4" l="1"/>
  <c r="E36" i="4" s="1"/>
  <c r="D19" i="4"/>
  <c r="E13" i="4"/>
  <c r="C12" i="4"/>
  <c r="C19" i="4" s="1"/>
  <c r="E11" i="3"/>
  <c r="G11" i="3" s="1"/>
  <c r="I11" i="3" s="1"/>
  <c r="F12" i="4" l="1"/>
  <c r="F19" i="4"/>
  <c r="E10" i="3"/>
  <c r="G10" i="3" s="1"/>
  <c r="I10" i="3" s="1"/>
  <c r="I14" i="3" s="1"/>
  <c r="H19" i="4" l="1"/>
  <c r="G36" i="4" s="1"/>
  <c r="H36" i="4" s="1"/>
  <c r="H12" i="4"/>
  <c r="D27" i="4" s="1"/>
  <c r="E27" i="4" s="1"/>
  <c r="E23" i="3"/>
  <c r="G23" i="3" s="1"/>
  <c r="I23" i="3" s="1"/>
</calcChain>
</file>

<file path=xl/sharedStrings.xml><?xml version="1.0" encoding="utf-8"?>
<sst xmlns="http://schemas.openxmlformats.org/spreadsheetml/2006/main" count="155" uniqueCount="105">
  <si>
    <t>항목 :</t>
    <phoneticPr fontId="2" type="noConversion"/>
  </si>
  <si>
    <t>노랑색 셀</t>
    <phoneticPr fontId="2" type="noConversion"/>
  </si>
  <si>
    <t>Note :</t>
    <phoneticPr fontId="2" type="noConversion"/>
  </si>
  <si>
    <t>은 고객이 숫자를 입력하는 셀입니다.</t>
    <phoneticPr fontId="2" type="noConversion"/>
  </si>
  <si>
    <t>고등색 셀</t>
    <phoneticPr fontId="2" type="noConversion"/>
  </si>
  <si>
    <t>은 고객이 숫자를 변경할 수 있는 셀입니다.</t>
    <phoneticPr fontId="2" type="noConversion"/>
  </si>
  <si>
    <t>모터 최대출력대비
모터에 평균적으로 걸리는 부하 %</t>
    <phoneticPr fontId="2" type="noConversion"/>
  </si>
  <si>
    <t>주의 (2)  : 본 계산식은 모터 용량이 최적으로 선정되었다는 조건입니다. 만일 모터 용량이 여유있게 선정되었다면 모터 부하율을 낮춰 계산하십시오.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</si>
  <si>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(입력하는 값)</t>
    </r>
    <r>
      <rPr>
        <b/>
        <sz val="11"/>
        <color theme="1"/>
        <rFont val="맑은 고딕"/>
        <family val="3"/>
        <charset val="129"/>
        <scheme val="minor"/>
      </rPr>
      <t xml:space="preserve">
제어전원 W</t>
    </r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</si>
  <si>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(입력하는 값)</t>
    </r>
    <r>
      <rPr>
        <b/>
        <sz val="11"/>
        <color theme="1"/>
        <rFont val="맑은 고딕"/>
        <family val="3"/>
        <charset val="129"/>
        <scheme val="minor"/>
      </rPr>
      <t xml:space="preserve">
기타 모터 용량 W</t>
    </r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</si>
  <si>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(입력하는 값)</t>
    </r>
    <r>
      <rPr>
        <b/>
        <sz val="11"/>
        <color theme="1"/>
        <rFont val="맑은 고딕"/>
        <family val="3"/>
        <charset val="129"/>
        <scheme val="minor"/>
      </rPr>
      <t xml:space="preserve">
수평주행 모터 W</t>
    </r>
    <phoneticPr fontId="2" type="noConversion"/>
  </si>
  <si>
    <t>(입력하는 값)</t>
    <phoneticPr fontId="2" type="noConversion"/>
  </si>
  <si>
    <t>자동계산된 값 : 배터리 용량 ( Wh )</t>
    <phoneticPr fontId="2" type="noConversion"/>
  </si>
  <si>
    <t>파랑색 셀</t>
    <phoneticPr fontId="2" type="noConversion"/>
  </si>
  <si>
    <t>은 계산결과 값으로 핵심적인 항목입니다.</t>
    <phoneticPr fontId="2" type="noConversion"/>
  </si>
  <si>
    <t xml:space="preserve">         주의 : 승하강 구동을 유압실린더(유압팩)로 할 경우 리튬전지로 기동할 수 없는 경우가 대부분입니다. 
                  속도 조절이 가능한 모터(BLDC)로 승하강 유닛을 구성할 때만 본 계산식이 유효합니다.</t>
    <phoneticPr fontId="2" type="noConversion"/>
  </si>
  <si>
    <t>(입력하는 값)
--&gt;</t>
    <phoneticPr fontId="2" type="noConversion"/>
  </si>
  <si>
    <r>
      <t xml:space="preserve">P(와트)= F x V(속도)
</t>
    </r>
    <r>
      <rPr>
        <sz val="9"/>
        <color theme="1"/>
        <rFont val="맑은 고딕"/>
        <family val="3"/>
        <charset val="129"/>
        <scheme val="minor"/>
      </rPr>
      <t>=Kg x g(중력가속도) x m/sec</t>
    </r>
    <phoneticPr fontId="2" type="noConversion"/>
  </si>
  <si>
    <t>승하강 기구의 동력전달 효율이 100%로 가정</t>
    <phoneticPr fontId="2" type="noConversion"/>
  </si>
  <si>
    <t>감속기, 볼스크루 등의
동력전달 효율</t>
    <phoneticPr fontId="2" type="noConversion"/>
  </si>
  <si>
    <t>( 업다운 기구 뭉치 중량 )
+ (가반 하중 )</t>
    <phoneticPr fontId="2" type="noConversion"/>
  </si>
  <si>
    <t>가속구간에서 필요한 동력 (P) 
= F x V = (M x a) x V 
= M x ( 가속도 + 중력가속도 g) x V</t>
    <phoneticPr fontId="2" type="noConversion"/>
  </si>
  <si>
    <t>보통 리프트 승하강 속도
= 약 20~100mm/sec</t>
    <phoneticPr fontId="2" type="noConversion"/>
  </si>
  <si>
    <r>
      <t xml:space="preserve">입력하는 값 </t>
    </r>
    <r>
      <rPr>
        <b/>
        <sz val="11"/>
        <color theme="1"/>
        <rFont val="돋움"/>
        <family val="3"/>
        <charset val="129"/>
      </rPr>
      <t>↓</t>
    </r>
    <phoneticPr fontId="2" type="noConversion"/>
  </si>
  <si>
    <t>입력하는 값 ↓</t>
    <phoneticPr fontId="2" type="noConversion"/>
  </si>
  <si>
    <t>자동 계산된 값 ↓</t>
    <phoneticPr fontId="2" type="noConversion"/>
  </si>
  <si>
    <t>배터리 전압 
25V 또는 50V</t>
    <phoneticPr fontId="2" type="noConversion"/>
  </si>
  <si>
    <t>배터리 선정을 위한 검토사항 :</t>
    <phoneticPr fontId="2" type="noConversion"/>
  </si>
  <si>
    <t>적용 배터리_전압</t>
    <phoneticPr fontId="2" type="noConversion"/>
  </si>
  <si>
    <t>적용배터리_공급전류</t>
    <phoneticPr fontId="2" type="noConversion"/>
  </si>
  <si>
    <t>단위 mm</t>
    <phoneticPr fontId="2" type="noConversion"/>
  </si>
  <si>
    <t>위에서 가져온 값 ↓</t>
    <phoneticPr fontId="2" type="noConversion"/>
  </si>
  <si>
    <t>은 자동 계산된 값으로 핵심적인 항목입니다.</t>
    <phoneticPr fontId="2" type="noConversion"/>
  </si>
  <si>
    <r>
      <t xml:space="preserve">은 </t>
    </r>
    <r>
      <rPr>
        <b/>
        <sz val="11"/>
        <color rgb="FFFF0000"/>
        <rFont val="맑은 고딕"/>
        <family val="3"/>
        <charset val="129"/>
        <scheme val="minor"/>
      </rPr>
      <t>고객</t>
    </r>
    <r>
      <rPr>
        <sz val="11"/>
        <rFont val="맑은 고딕"/>
        <family val="3"/>
        <charset val="129"/>
        <scheme val="minor"/>
      </rPr>
      <t xml:space="preserve">이 숫자를 </t>
    </r>
    <r>
      <rPr>
        <b/>
        <sz val="11"/>
        <color rgb="FFFF0000"/>
        <rFont val="맑은 고딕"/>
        <family val="3"/>
        <charset val="129"/>
        <scheme val="minor"/>
      </rPr>
      <t>입력</t>
    </r>
    <r>
      <rPr>
        <sz val="11"/>
        <rFont val="맑은 고딕"/>
        <family val="3"/>
        <charset val="129"/>
        <scheme val="minor"/>
      </rPr>
      <t>하는 셀입니다.</t>
    </r>
    <phoneticPr fontId="2" type="noConversion"/>
  </si>
  <si>
    <t>모터 수량
( B )</t>
    <phoneticPr fontId="2" type="noConversion"/>
  </si>
  <si>
    <t>모터 출력 합산
( C )</t>
    <phoneticPr fontId="2" type="noConversion"/>
  </si>
  <si>
    <t>모터 부하율 (%)
(D)</t>
    <phoneticPr fontId="2" type="noConversion"/>
  </si>
  <si>
    <t>게산식,
Note :</t>
    <phoneticPr fontId="2" type="noConversion"/>
  </si>
  <si>
    <t>주의 (1)  : 본 계산식은 UP/Down 구동장치가 없는 경우입니다.  있는 경우에는 본 엑셀 문서의 "(2)승하강구동" 시트에 가서 추가적으로 계산하십시오.</t>
    <phoneticPr fontId="2" type="noConversion"/>
  </si>
  <si>
    <t>장비(AMR,로봇)가 움직이는 시간 비율 %,
휴지기간 감안한 가동률</t>
    <phoneticPr fontId="2" type="noConversion"/>
  </si>
  <si>
    <t>평균 부하 전력(와트)
( G )</t>
    <phoneticPr fontId="2" type="noConversion"/>
  </si>
  <si>
    <t>모터 가동률(%)
( F )</t>
    <phoneticPr fontId="2" type="noConversion"/>
  </si>
  <si>
    <t>모터 실제 부하(W)
( E )</t>
    <phoneticPr fontId="2" type="noConversion"/>
  </si>
  <si>
    <t>모터 최대출력(W)
( A )</t>
    <phoneticPr fontId="2" type="noConversion"/>
  </si>
  <si>
    <t>평균소비전력(W)
( H )</t>
    <phoneticPr fontId="2" type="noConversion"/>
  </si>
  <si>
    <t>시간
( J )</t>
    <phoneticPr fontId="2" type="noConversion"/>
  </si>
  <si>
    <t>필요 에너지량 (Wh)
( K )</t>
    <phoneticPr fontId="2" type="noConversion"/>
  </si>
  <si>
    <t>배터리 이용률 (%)
( L )</t>
    <phoneticPr fontId="2" type="noConversion"/>
  </si>
  <si>
    <t>필요한 배터리 에너지 (Wh) 
( M )</t>
    <phoneticPr fontId="2" type="noConversion"/>
  </si>
  <si>
    <t>K = H * J</t>
    <phoneticPr fontId="2" type="noConversion"/>
  </si>
  <si>
    <t>C = A * B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</si>
  <si>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E = C * D ,</t>
    </r>
    <r>
      <rPr>
        <sz val="11"/>
        <color theme="1"/>
        <rFont val="맑은 고딕"/>
        <family val="2"/>
        <charset val="129"/>
        <scheme val="minor"/>
      </rPr>
      <t xml:space="preserve">
예 : 모터가 750W이지만 실제 부하는 300W이다.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</si>
  <si>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G = E * F</t>
    </r>
    <r>
      <rPr>
        <sz val="10"/>
        <color theme="1"/>
        <rFont val="맑은 고딕"/>
        <family val="3"/>
        <charset val="129"/>
        <scheme val="minor"/>
      </rPr>
      <t xml:space="preserve">
배터리를 사용하는 기계(AMR,AGV 등)가 평균적으로 소모하는 전력(와트)</t>
    </r>
    <phoneticPr fontId="2" type="noConversion"/>
  </si>
  <si>
    <t>( 1번 충전후 사용시간 )
( 보통 최소 6시간 이상으로 함 )</t>
    <phoneticPr fontId="2" type="noConversion"/>
  </si>
  <si>
    <t>승강 총 하중
( P )</t>
    <phoneticPr fontId="2" type="noConversion"/>
  </si>
  <si>
    <t>상승 속도
( Q )</t>
    <phoneticPr fontId="2" type="noConversion"/>
  </si>
  <si>
    <t>가속시간
( R )</t>
    <phoneticPr fontId="2" type="noConversion"/>
  </si>
  <si>
    <r>
      <t xml:space="preserve">계산된 </t>
    </r>
    <r>
      <rPr>
        <b/>
        <sz val="11"/>
        <color rgb="FF0000FF"/>
        <rFont val="맑은 고딕"/>
        <family val="3"/>
        <charset val="129"/>
        <scheme val="minor"/>
      </rPr>
      <t>가속구간</t>
    </r>
    <r>
      <rPr>
        <b/>
        <sz val="11"/>
        <color theme="1"/>
        <rFont val="맑은 고딕"/>
        <family val="3"/>
        <charset val="129"/>
        <scheme val="minor"/>
      </rPr>
      <t xml:space="preserve"> 에서 
필요한 동력 ( S )</t>
    </r>
    <phoneticPr fontId="2" type="noConversion"/>
  </si>
  <si>
    <t>승강 동력전달 효율
( T )</t>
    <phoneticPr fontId="2" type="noConversion"/>
  </si>
  <si>
    <r>
      <t xml:space="preserve">상승시 </t>
    </r>
    <r>
      <rPr>
        <b/>
        <sz val="11"/>
        <color rgb="FF0000FF"/>
        <rFont val="맑은 고딕"/>
        <family val="3"/>
        <charset val="129"/>
        <scheme val="minor"/>
      </rPr>
      <t>가속</t>
    </r>
    <r>
      <rPr>
        <b/>
        <sz val="11"/>
        <color theme="1"/>
        <rFont val="맑은 고딕"/>
        <family val="3"/>
        <charset val="129"/>
        <scheme val="minor"/>
      </rPr>
      <t xml:space="preserve">구간에서 
</t>
    </r>
    <r>
      <rPr>
        <b/>
        <sz val="11"/>
        <color rgb="FF0000FF"/>
        <rFont val="맑은 고딕"/>
        <family val="3"/>
        <charset val="129"/>
        <scheme val="minor"/>
      </rPr>
      <t>필요한 동력 ( U )</t>
    </r>
    <phoneticPr fontId="2" type="noConversion"/>
  </si>
  <si>
    <t>배터리 전압
( V )</t>
    <phoneticPr fontId="2" type="noConversion"/>
  </si>
  <si>
    <t>배터리 공급 최대 동력
( W )</t>
    <phoneticPr fontId="2" type="noConversion"/>
  </si>
  <si>
    <t>배터리 공급 최대 전류
( X )</t>
    <phoneticPr fontId="2" type="noConversion"/>
  </si>
  <si>
    <r>
      <t xml:space="preserve">U = S / T ,
</t>
    </r>
    <r>
      <rPr>
        <sz val="11"/>
        <color theme="1"/>
        <rFont val="맑은 고딕"/>
        <family val="3"/>
        <charset val="129"/>
        <scheme val="minor"/>
      </rPr>
      <t>배터리에서 공급되는</t>
    </r>
    <r>
      <rPr>
        <b/>
        <sz val="11"/>
        <color theme="1"/>
        <rFont val="맑은 고딕"/>
        <family val="3"/>
        <charset val="129"/>
        <scheme val="minor"/>
      </rPr>
      <t xml:space="preserve"> 동력</t>
    </r>
    <phoneticPr fontId="2" type="noConversion"/>
  </si>
  <si>
    <r>
      <t xml:space="preserve">(자동 계산된 값)
</t>
    </r>
    <r>
      <rPr>
        <b/>
        <sz val="11"/>
        <color theme="1"/>
        <rFont val="맑은 고딕"/>
        <family val="3"/>
        <charset val="129"/>
        <scheme val="minor"/>
      </rPr>
      <t>a(가속도) = Q / R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</si>
  <si>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S=Px(9.81+a/1000)xQ/1000 </t>
    </r>
    <r>
      <rPr>
        <sz val="11"/>
        <color theme="1"/>
        <rFont val="맑은 고딕"/>
        <family val="2"/>
        <charset val="129"/>
        <scheme val="minor"/>
      </rPr>
      <t>,
승하강 기구의 동력전달 효율이 100%로 가정</t>
    </r>
    <phoneticPr fontId="2" type="noConversion"/>
  </si>
  <si>
    <t>승강 총 하중
( P-1 )</t>
    <phoneticPr fontId="2" type="noConversion"/>
  </si>
  <si>
    <t>상승 속도
( Q-1 )</t>
    <phoneticPr fontId="2" type="noConversion"/>
  </si>
  <si>
    <t>계산된 정속 상승에 필요한 동력 ( S-1 )</t>
    <phoneticPr fontId="2" type="noConversion"/>
  </si>
  <si>
    <t>승강 동력전달 효율
( T-1 )</t>
    <phoneticPr fontId="2" type="noConversion"/>
  </si>
  <si>
    <r>
      <t xml:space="preserve">상승시 정속구간에서 
</t>
    </r>
    <r>
      <rPr>
        <b/>
        <sz val="11"/>
        <color rgb="FF0000FF"/>
        <rFont val="맑은 고딕"/>
        <family val="3"/>
        <charset val="129"/>
        <scheme val="minor"/>
      </rPr>
      <t>필요한 동력 ( U-1 )</t>
    </r>
    <phoneticPr fontId="2" type="noConversion"/>
  </si>
  <si>
    <r>
      <t xml:space="preserve">(U-1) = (S-1) / (T-1) ,
</t>
    </r>
    <r>
      <rPr>
        <sz val="11"/>
        <color theme="1"/>
        <rFont val="맑은 고딕"/>
        <family val="3"/>
        <charset val="129"/>
        <scheme val="minor"/>
      </rPr>
      <t>배터리에서 공급되는</t>
    </r>
    <r>
      <rPr>
        <b/>
        <sz val="11"/>
        <color theme="1"/>
        <rFont val="맑은 고딕"/>
        <family val="3"/>
        <charset val="129"/>
        <scheme val="minor"/>
      </rPr>
      <t xml:space="preserve"> 동력</t>
    </r>
    <phoneticPr fontId="2" type="noConversion"/>
  </si>
  <si>
    <t>W= V x 1.5배</t>
    <phoneticPr fontId="2" type="noConversion"/>
  </si>
  <si>
    <t>X= W / V</t>
    <phoneticPr fontId="2" type="noConversion"/>
  </si>
  <si>
    <t>승하강 스트로크
( Y )</t>
    <phoneticPr fontId="2" type="noConversion"/>
  </si>
  <si>
    <t>승강 시간/cycle
( Za )</t>
    <phoneticPr fontId="2" type="noConversion"/>
  </si>
  <si>
    <t>승하강 횟수
( Zb )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</si>
  <si>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Za=Y / Z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상승시간=스트로크/속도</t>
    </r>
    <phoneticPr fontId="2" type="noConversion"/>
  </si>
  <si>
    <t>ZZ= (U-1) x (Za/3600) x Zb</t>
    <phoneticPr fontId="2" type="noConversion"/>
  </si>
  <si>
    <t xml:space="preserve">평균소비 전력 _ 합계 _( H )  --&gt; 가동시간을 1시간이라 할 때 시간평균 전력 &lt; 자동계산된 값 &gt; </t>
    <phoneticPr fontId="2" type="noConversion"/>
  </si>
  <si>
    <t>모터 출력은 위 크기보다 최소 30% 이상 더 커야 합니다.</t>
    <phoneticPr fontId="2" type="noConversion"/>
  </si>
  <si>
    <t>배터리 사양서를 보고 
(X)항목의 전류값이 배터리 정격전류보다 더 낮아야 합니다.</t>
    <phoneticPr fontId="2" type="noConversion"/>
  </si>
  <si>
    <t>( 검토 4/5 ) 배터리 소모 에너지 계산 ( Wh )</t>
    <phoneticPr fontId="2" type="noConversion"/>
  </si>
  <si>
    <t>( 검토 3/5 ) 배터리가 안정적으로 공급해야 할 최대 전류값 계산</t>
    <phoneticPr fontId="2" type="noConversion"/>
  </si>
  <si>
    <t>( 검토 2/5 ) 승강시 정속 구간 필요 동력</t>
    <phoneticPr fontId="2" type="noConversion"/>
  </si>
  <si>
    <r>
      <t xml:space="preserve">( 검토 1/5 ) 승강시 </t>
    </r>
    <r>
      <rPr>
        <b/>
        <sz val="16"/>
        <color rgb="FF0000FF"/>
        <rFont val="맑은 고딕"/>
        <family val="3"/>
        <charset val="129"/>
        <scheme val="minor"/>
      </rPr>
      <t>가속</t>
    </r>
    <r>
      <rPr>
        <b/>
        <sz val="16"/>
        <color theme="1"/>
        <rFont val="맑은 고딕"/>
        <family val="3"/>
        <charset val="129"/>
        <scheme val="minor"/>
      </rPr>
      <t xml:space="preserve"> 구간 필요 동력</t>
    </r>
    <phoneticPr fontId="2" type="noConversion"/>
  </si>
  <si>
    <t>( 검토 2/3 ) 필요한 배터리 에너지(Wh) 계산</t>
    <phoneticPr fontId="2" type="noConversion"/>
  </si>
  <si>
    <t>( 검토 1/3 ) 평균 소비전력(W)의 계산</t>
    <phoneticPr fontId="2" type="noConversion"/>
  </si>
  <si>
    <t>( 검토 3/3 )  이 다음 STEP ?</t>
    <phoneticPr fontId="2" type="noConversion"/>
  </si>
  <si>
    <r>
      <t xml:space="preserve">M = K / L ,
</t>
    </r>
    <r>
      <rPr>
        <sz val="10"/>
        <color theme="1"/>
        <rFont val="맑은 고딕"/>
        <family val="3"/>
        <charset val="129"/>
        <scheme val="minor"/>
      </rPr>
      <t>선정할 배터리 제조사에서 제시하는  공칭용량(Wh)을 이 계산된 값보다 더 큰 것을 선정.</t>
    </r>
    <phoneticPr fontId="2" type="noConversion"/>
  </si>
  <si>
    <t>필요 에너지 (Wh) ,
( Zc )</t>
    <phoneticPr fontId="2" type="noConversion"/>
  </si>
  <si>
    <t>배터리 잔량 20% 남기고
배터리 충전은 90%까지만
---&gt; 결국 이용률은 70%</t>
    <phoneticPr fontId="2" type="noConversion"/>
  </si>
  <si>
    <t>필요한 배터리 에너지 (Wh) 
( ZZ )</t>
    <phoneticPr fontId="2" type="noConversion"/>
  </si>
  <si>
    <r>
      <t xml:space="preserve">ZZ = Zc / L ,
</t>
    </r>
    <r>
      <rPr>
        <sz val="10"/>
        <color theme="1"/>
        <rFont val="맑은 고딕"/>
        <family val="3"/>
        <charset val="129"/>
        <scheme val="minor"/>
      </rPr>
      <t>선정할 배터리 제조사에서 제시하는  공칭용량(Wh)을 이 계산된 값보다 더 큰 것을 선정.</t>
    </r>
    <phoneticPr fontId="2" type="noConversion"/>
  </si>
  <si>
    <r>
      <t xml:space="preserve">배터리 이용률 (%), </t>
    </r>
    <r>
      <rPr>
        <b/>
        <sz val="11"/>
        <color theme="1"/>
        <rFont val="맑은 고딕"/>
        <family val="3"/>
        <charset val="129"/>
        <scheme val="minor"/>
      </rPr>
      <t>( L )</t>
    </r>
    <r>
      <rPr>
        <sz val="11"/>
        <color theme="1"/>
        <rFont val="맑은 고딕"/>
        <family val="2"/>
        <charset val="129"/>
        <scheme val="minor"/>
      </rPr>
      <t xml:space="preserve">
&lt; 입력하는 값 ↓ &gt;</t>
    </r>
    <phoneticPr fontId="2" type="noConversion"/>
  </si>
  <si>
    <t>( 위에서 가져온 값 )</t>
    <phoneticPr fontId="2" type="noConversion"/>
  </si>
  <si>
    <t>상승속도
( Z )</t>
    <phoneticPr fontId="2" type="noConversion"/>
  </si>
  <si>
    <t>( 1번 충전후 사용시간 )
( 보통 최소 6시간 이상으로 함 ), 이 기간동안 승하강 사이클, 설계자가 정함</t>
    <phoneticPr fontId="2" type="noConversion"/>
  </si>
  <si>
    <t>( 검토 5/5 ) 필요한 총 배터리 용량의 계산 및 배터리 선정</t>
    <phoneticPr fontId="2" type="noConversion"/>
  </si>
  <si>
    <r>
      <rPr>
        <b/>
        <sz val="14"/>
        <color theme="1"/>
        <rFont val="맑은 고딕"/>
        <family val="3"/>
        <charset val="129"/>
        <scheme val="minor"/>
      </rPr>
      <t xml:space="preserve">&lt; 가.  적용할 배터리의 공칭 용량 &gt;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3"/>
        <color theme="1"/>
        <rFont val="맑은 고딕"/>
        <family val="3"/>
        <charset val="129"/>
        <scheme val="minor"/>
      </rPr>
      <t xml:space="preserve">앞 Sheet에서 계산한 "(1)수평주행&amp;제어전원 ~ "에서 계산한 배터리 용량( </t>
    </r>
    <r>
      <rPr>
        <b/>
        <sz val="13"/>
        <color rgb="FFC00000"/>
        <rFont val="맑은 고딕"/>
        <family val="3"/>
        <charset val="129"/>
        <scheme val="minor"/>
      </rPr>
      <t>M</t>
    </r>
    <r>
      <rPr>
        <b/>
        <sz val="13"/>
        <color theme="1"/>
        <rFont val="맑은 고딕"/>
        <family val="3"/>
        <charset val="129"/>
        <scheme val="minor"/>
      </rPr>
      <t xml:space="preserve"> )과
이 Sheet에서 계산한 배터리 용량과 ( </t>
    </r>
    <r>
      <rPr>
        <b/>
        <sz val="13"/>
        <color rgb="FFC00000"/>
        <rFont val="맑은 고딕"/>
        <family val="3"/>
        <charset val="129"/>
        <scheme val="minor"/>
      </rPr>
      <t>ZZ</t>
    </r>
    <r>
      <rPr>
        <b/>
        <sz val="13"/>
        <color theme="1"/>
        <rFont val="맑은 고딕"/>
        <family val="3"/>
        <charset val="129"/>
        <scheme val="minor"/>
      </rPr>
      <t xml:space="preserve"> )를 합산한다.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rgb="FF0000FF"/>
        <rFont val="맑은 고딕"/>
        <family val="3"/>
        <charset val="129"/>
        <scheme val="minor"/>
      </rPr>
      <t>배터리 총용량 (Wh) =</t>
    </r>
    <r>
      <rPr>
        <b/>
        <sz val="14"/>
        <color theme="1"/>
        <rFont val="맑은 고딕"/>
        <family val="3"/>
        <charset val="129"/>
        <scheme val="minor"/>
      </rPr>
      <t xml:space="preserve"> </t>
    </r>
    <r>
      <rPr>
        <b/>
        <sz val="14"/>
        <color rgb="FFC00000"/>
        <rFont val="맑은 고딕"/>
        <family val="3"/>
        <charset val="129"/>
        <scheme val="minor"/>
      </rPr>
      <t>M</t>
    </r>
    <r>
      <rPr>
        <b/>
        <sz val="14"/>
        <color theme="1"/>
        <rFont val="맑은 고딕"/>
        <family val="3"/>
        <charset val="129"/>
        <scheme val="minor"/>
      </rPr>
      <t xml:space="preserve"> + </t>
    </r>
    <r>
      <rPr>
        <b/>
        <sz val="14"/>
        <color rgb="FFC00000"/>
        <rFont val="맑은 고딕"/>
        <family val="3"/>
        <charset val="129"/>
        <scheme val="minor"/>
      </rPr>
      <t>ZZ</t>
    </r>
    <phoneticPr fontId="2" type="noConversion"/>
  </si>
  <si>
    <r>
      <rPr>
        <b/>
        <sz val="14"/>
        <color theme="1"/>
        <rFont val="맑은 고딕"/>
        <family val="3"/>
        <charset val="129"/>
        <scheme val="minor"/>
      </rPr>
      <t xml:space="preserve">&lt; 나.  적용할 배터리의 전류 공급능력 검토 &gt;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3"/>
        <color theme="1"/>
        <rFont val="맑은 고딕"/>
        <family val="3"/>
        <charset val="129"/>
        <scheme val="minor"/>
      </rPr>
      <t xml:space="preserve">포크 리프트의 경우 승강(Lifting) 동작에서 배터리 공급전류가 최대치가 됩니다. 
따라서 최종 선정된 배터리의 전류 공급능력이 공칭전압에 해당되는 전류 계산값 ( </t>
    </r>
    <r>
      <rPr>
        <b/>
        <sz val="13"/>
        <color rgb="FFC00000"/>
        <rFont val="맑은 고딕"/>
        <family val="3"/>
        <charset val="129"/>
        <scheme val="minor"/>
      </rPr>
      <t>X</t>
    </r>
    <r>
      <rPr>
        <b/>
        <sz val="13"/>
        <color theme="1"/>
        <rFont val="맑은 고딕"/>
        <family val="3"/>
        <charset val="129"/>
        <scheme val="minor"/>
      </rPr>
      <t xml:space="preserve"> ) 이상을 배터리에서 공급해 줄 수 있는 지 꼭 확인하십시오.</t>
    </r>
    <phoneticPr fontId="2" type="noConversion"/>
  </si>
  <si>
    <t>(1/2) 수평주행부 &amp; 제어전원 부문 /  AMR(주행로봇, 전기차) 리튬전지 용량 계산서</t>
    <phoneticPr fontId="2" type="noConversion"/>
  </si>
  <si>
    <t>(2/2) 승하강구동(수직,리프팅 only) 부문 /  AMR(주행로봇, 포크리프터) 리튬전지 용량 계산서</t>
    <phoneticPr fontId="2" type="noConversion"/>
  </si>
  <si>
    <t>2024.10.24  /  TABOS.CO.KR</t>
    <phoneticPr fontId="2" type="noConversion"/>
  </si>
  <si>
    <t>위에서 계산한 배터리 용량을 바탕으로 배터리를 선정합니다.
그러나, 승하강구동(수직,리프팅)부가 있다면, 
         "(2) 승하강구동(수직,리프팅)_" 시트로 이동하여 계속 계산하십시오.    ---&gt; 다음 시트(Sheet)로 이동 !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</si>
</sst>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&quot;W&quot;"/>
    <numFmt numFmtId="177" formatCode="0&quot;시간&quot;"/>
    <numFmt numFmtId="178" formatCode="0&quot;Wh&quot;"/>
    <numFmt numFmtId="179" formatCode="0&quot; mm/sec&quot;"/>
    <numFmt numFmtId="180" formatCode="0&quot; Kg&quot;"/>
    <numFmt numFmtId="181" formatCode="0\ &quot; W&quot;"/>
    <numFmt numFmtId="182" formatCode="0&quot; W&quot;"/>
    <numFmt numFmtId="183" formatCode="0\ &quot;mm/sec2&quot;"/>
    <numFmt numFmtId="184" formatCode="0.00&quot; sec&quot;"/>
    <numFmt numFmtId="185" formatCode="0&quot; V&quot;"/>
    <numFmt numFmtId="186" formatCode="0\ &quot; A&quot;"/>
    <numFmt numFmtId="187" formatCode="\C\2\5\ &quot; V&quot;"/>
    <numFmt numFmtId="188" formatCode="\C\2\5&quot; V&quot;\ \ &quot;리프팅 동작을 수행하기 위해서는&quot;\ \C\2\5\ &quot; V 배터리로서 최소한 가 최소한  15A이상은 안정적으로 공급해야 한다. &quot;"/>
    <numFmt numFmtId="189" formatCode="0&quot; mm&quot;"/>
    <numFmt numFmtId="190" formatCode="0&quot; cycles&quot;"/>
    <numFmt numFmtId="191" formatCode="0&quot; sec&quot;"/>
    <numFmt numFmtId="192" formatCode="0&quot; 개&quot;"/>
    <numFmt numFmtId="193" formatCode="0&quot; Wh&quot;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2"/>
      <color rgb="FFC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4"/>
      <color rgb="FFC00000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3"/>
      <color rgb="FFC0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6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7" borderId="1" xfId="0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3" fillId="5" borderId="1" xfId="0" applyNumberFormat="1" applyFont="1" applyFill="1" applyBorder="1" applyAlignment="1">
      <alignment horizontal="center" vertical="center" wrapText="1"/>
    </xf>
    <xf numFmtId="179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182" fontId="3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83" fontId="0" fillId="4" borderId="1" xfId="0" applyNumberFormat="1" applyFill="1" applyBorder="1" applyAlignment="1">
      <alignment horizontal="center" vertical="center" wrapText="1"/>
    </xf>
    <xf numFmtId="184" fontId="3" fillId="5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85" fontId="3" fillId="5" borderId="1" xfId="0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82" fontId="3" fillId="4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 wrapText="1"/>
    </xf>
    <xf numFmtId="186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80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89" fontId="3" fillId="5" borderId="1" xfId="0" applyNumberFormat="1" applyFont="1" applyFill="1" applyBorder="1" applyAlignment="1">
      <alignment horizontal="center" vertical="center" wrapText="1"/>
    </xf>
    <xf numFmtId="190" fontId="3" fillId="5" borderId="1" xfId="0" applyNumberFormat="1" applyFont="1" applyFill="1" applyBorder="1" applyAlignment="1">
      <alignment horizontal="center" vertical="center" wrapText="1"/>
    </xf>
    <xf numFmtId="191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 wrapText="1"/>
    </xf>
    <xf numFmtId="192" fontId="3" fillId="5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9" fontId="0" fillId="6" borderId="2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177" fontId="4" fillId="5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8" fontId="22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93" fontId="16" fillId="0" borderId="1" xfId="0" applyNumberFormat="1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9" fontId="0" fillId="0" borderId="4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wrapText="1" indent="2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87" fontId="3" fillId="9" borderId="1" xfId="0" applyNumberFormat="1" applyFont="1" applyFill="1" applyBorder="1" applyAlignment="1">
      <alignment horizontal="center" vertical="center" wrapText="1"/>
    </xf>
    <xf numFmtId="188" fontId="3" fillId="2" borderId="1" xfId="0" applyNumberFormat="1" applyFont="1" applyFill="1" applyBorder="1" applyAlignment="1">
      <alignment horizontal="left" vertical="center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12</xdr:row>
      <xdr:rowOff>247650</xdr:rowOff>
    </xdr:from>
    <xdr:to>
      <xdr:col>8</xdr:col>
      <xdr:colOff>542925</xdr:colOff>
      <xdr:row>12</xdr:row>
      <xdr:rowOff>247650</xdr:rowOff>
    </xdr:to>
    <xdr:cxnSp macro="">
      <xdr:nvCxnSpPr>
        <xdr:cNvPr id="4" name="직선 화살표 연결선 3">
          <a:extLst>
            <a:ext uri="{FF2B5EF4-FFF2-40B4-BE49-F238E27FC236}">
              <a16:creationId xmlns:a16="http://schemas.microsoft.com/office/drawing/2014/main" id="{DE1B2A53-1B32-E3F3-D82E-EDB9F0352FE9}"/>
            </a:ext>
          </a:extLst>
        </xdr:cNvPr>
        <xdr:cNvCxnSpPr/>
      </xdr:nvCxnSpPr>
      <xdr:spPr>
        <a:xfrm>
          <a:off x="1362075" y="3990975"/>
          <a:ext cx="9248775" cy="0"/>
        </a:xfrm>
        <a:prstGeom prst="straightConnector1">
          <a:avLst/>
        </a:prstGeom>
        <a:ln w="12700"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13</xdr:row>
      <xdr:rowOff>190500</xdr:rowOff>
    </xdr:from>
    <xdr:to>
      <xdr:col>8</xdr:col>
      <xdr:colOff>361950</xdr:colOff>
      <xdr:row>13</xdr:row>
      <xdr:rowOff>190500</xdr:rowOff>
    </xdr:to>
    <xdr:cxnSp macro="">
      <xdr:nvCxnSpPr>
        <xdr:cNvPr id="5" name="직선 화살표 연결선 4">
          <a:extLst>
            <a:ext uri="{FF2B5EF4-FFF2-40B4-BE49-F238E27FC236}">
              <a16:creationId xmlns:a16="http://schemas.microsoft.com/office/drawing/2014/main" id="{9A296C8C-29FC-9A5E-3A2E-0D061F923B9C}"/>
            </a:ext>
          </a:extLst>
        </xdr:cNvPr>
        <xdr:cNvCxnSpPr/>
      </xdr:nvCxnSpPr>
      <xdr:spPr>
        <a:xfrm>
          <a:off x="7105650" y="4848225"/>
          <a:ext cx="3629025" cy="0"/>
        </a:xfrm>
        <a:prstGeom prst="straightConnector1">
          <a:avLst/>
        </a:prstGeom>
        <a:ln w="12700"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20</xdr:row>
      <xdr:rowOff>409575</xdr:rowOff>
    </xdr:from>
    <xdr:to>
      <xdr:col>8</xdr:col>
      <xdr:colOff>1972235</xdr:colOff>
      <xdr:row>24</xdr:row>
      <xdr:rowOff>219075</xdr:rowOff>
    </xdr:to>
    <xdr:sp macro="" textlink="">
      <xdr:nvSpPr>
        <xdr:cNvPr id="12" name="타원 11">
          <a:extLst>
            <a:ext uri="{FF2B5EF4-FFF2-40B4-BE49-F238E27FC236}">
              <a16:creationId xmlns:a16="http://schemas.microsoft.com/office/drawing/2014/main" id="{106785F8-C977-48AB-A72B-ECA1E33DF0A8}"/>
            </a:ext>
          </a:extLst>
        </xdr:cNvPr>
        <xdr:cNvSpPr/>
      </xdr:nvSpPr>
      <xdr:spPr>
        <a:xfrm>
          <a:off x="10515600" y="8115300"/>
          <a:ext cx="1829360" cy="13620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785532</xdr:colOff>
      <xdr:row>23</xdr:row>
      <xdr:rowOff>219075</xdr:rowOff>
    </xdr:from>
    <xdr:to>
      <xdr:col>8</xdr:col>
      <xdr:colOff>1328457</xdr:colOff>
      <xdr:row>24</xdr:row>
      <xdr:rowOff>200025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148B8A6-F9BE-46C9-B013-FBFE5ECA5CA5}"/>
            </a:ext>
          </a:extLst>
        </xdr:cNvPr>
        <xdr:cNvSpPr txBox="1"/>
      </xdr:nvSpPr>
      <xdr:spPr>
        <a:xfrm>
          <a:off x="11158257" y="9096375"/>
          <a:ext cx="5429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2000">
              <a:solidFill>
                <a:srgbClr val="FF0000"/>
              </a:solidFill>
            </a:rPr>
            <a:t>M</a:t>
          </a:r>
          <a:endParaRPr lang="ko-KR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1218887</xdr:colOff>
      <xdr:row>8</xdr:row>
      <xdr:rowOff>272375</xdr:rowOff>
    </xdr:from>
    <xdr:to>
      <xdr:col>8</xdr:col>
      <xdr:colOff>1576705</xdr:colOff>
      <xdr:row>22</xdr:row>
      <xdr:rowOff>59785</xdr:rowOff>
    </xdr:to>
    <xdr:sp macro="" textlink="">
      <xdr:nvSpPr>
        <xdr:cNvPr id="15" name="원호 14">
          <a:extLst>
            <a:ext uri="{FF2B5EF4-FFF2-40B4-BE49-F238E27FC236}">
              <a16:creationId xmlns:a16="http://schemas.microsoft.com/office/drawing/2014/main" id="{13AA4161-4874-4E01-91E1-C7AA06117745}"/>
            </a:ext>
          </a:extLst>
        </xdr:cNvPr>
        <xdr:cNvSpPr/>
      </xdr:nvSpPr>
      <xdr:spPr>
        <a:xfrm rot="4723792">
          <a:off x="3952016" y="1015871"/>
          <a:ext cx="5454785" cy="10540043"/>
        </a:xfrm>
        <a:prstGeom prst="arc">
          <a:avLst>
            <a:gd name="adj1" fmla="val 16382655"/>
            <a:gd name="adj2" fmla="val 2478740"/>
          </a:avLst>
        </a:prstGeom>
        <a:ln w="12700"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9</xdr:row>
      <xdr:rowOff>419100</xdr:rowOff>
    </xdr:from>
    <xdr:to>
      <xdr:col>7</xdr:col>
      <xdr:colOff>1590675</xdr:colOff>
      <xdr:row>12</xdr:row>
      <xdr:rowOff>285750</xdr:rowOff>
    </xdr:to>
    <xdr:sp macro="" textlink="">
      <xdr:nvSpPr>
        <xdr:cNvPr id="2" name="타원 1">
          <a:extLst>
            <a:ext uri="{FF2B5EF4-FFF2-40B4-BE49-F238E27FC236}">
              <a16:creationId xmlns:a16="http://schemas.microsoft.com/office/drawing/2014/main" id="{995B50D3-D457-48E2-8EF6-D3C257869E33}"/>
            </a:ext>
          </a:extLst>
        </xdr:cNvPr>
        <xdr:cNvSpPr/>
      </xdr:nvSpPr>
      <xdr:spPr>
        <a:xfrm>
          <a:off x="8496300" y="3667125"/>
          <a:ext cx="1524000" cy="723900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76200</xdr:colOff>
      <xdr:row>4</xdr:row>
      <xdr:rowOff>104774</xdr:rowOff>
    </xdr:from>
    <xdr:to>
      <xdr:col>1</xdr:col>
      <xdr:colOff>440155</xdr:colOff>
      <xdr:row>4</xdr:row>
      <xdr:rowOff>419099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75BD8C9-A740-D5D1-F5CD-EC0910632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523999"/>
          <a:ext cx="363955" cy="314325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16</xdr:row>
      <xdr:rowOff>419100</xdr:rowOff>
    </xdr:from>
    <xdr:to>
      <xdr:col>7</xdr:col>
      <xdr:colOff>1590675</xdr:colOff>
      <xdr:row>19</xdr:row>
      <xdr:rowOff>285750</xdr:rowOff>
    </xdr:to>
    <xdr:sp macro="" textlink="">
      <xdr:nvSpPr>
        <xdr:cNvPr id="6" name="타원 5">
          <a:extLst>
            <a:ext uri="{FF2B5EF4-FFF2-40B4-BE49-F238E27FC236}">
              <a16:creationId xmlns:a16="http://schemas.microsoft.com/office/drawing/2014/main" id="{602B0F2B-7043-4186-86C5-89FF17824740}"/>
            </a:ext>
          </a:extLst>
        </xdr:cNvPr>
        <xdr:cNvSpPr/>
      </xdr:nvSpPr>
      <xdr:spPr>
        <a:xfrm>
          <a:off x="8496300" y="4429125"/>
          <a:ext cx="1524000" cy="723900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1352550</xdr:colOff>
      <xdr:row>11</xdr:row>
      <xdr:rowOff>219075</xdr:rowOff>
    </xdr:from>
    <xdr:to>
      <xdr:col>5</xdr:col>
      <xdr:colOff>390525</xdr:colOff>
      <xdr:row>12</xdr:row>
      <xdr:rowOff>381000</xdr:rowOff>
    </xdr:to>
    <xdr:cxnSp macro="">
      <xdr:nvCxnSpPr>
        <xdr:cNvPr id="10" name="직선 화살표 연결선 9">
          <a:extLst>
            <a:ext uri="{FF2B5EF4-FFF2-40B4-BE49-F238E27FC236}">
              <a16:creationId xmlns:a16="http://schemas.microsoft.com/office/drawing/2014/main" id="{C1F17792-A374-C08C-C9A9-0811B29303C3}"/>
            </a:ext>
          </a:extLst>
        </xdr:cNvPr>
        <xdr:cNvCxnSpPr/>
      </xdr:nvCxnSpPr>
      <xdr:spPr>
        <a:xfrm flipV="1">
          <a:off x="6486525" y="8296275"/>
          <a:ext cx="685800" cy="590550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1343025</xdr:colOff>
      <xdr:row>11</xdr:row>
      <xdr:rowOff>219075</xdr:rowOff>
    </xdr:from>
    <xdr:to>
      <xdr:col>6</xdr:col>
      <xdr:colOff>190500</xdr:colOff>
      <xdr:row>12</xdr:row>
      <xdr:rowOff>333375</xdr:rowOff>
    </xdr:to>
    <xdr:cxnSp macro="">
      <xdr:nvCxnSpPr>
        <xdr:cNvPr id="11" name="직선 화살표 연결선 10">
          <a:extLst>
            <a:ext uri="{FF2B5EF4-FFF2-40B4-BE49-F238E27FC236}">
              <a16:creationId xmlns:a16="http://schemas.microsoft.com/office/drawing/2014/main" id="{C23AF9E5-B4E0-7717-0177-F23C247F8679}"/>
            </a:ext>
          </a:extLst>
        </xdr:cNvPr>
        <xdr:cNvCxnSpPr/>
      </xdr:nvCxnSpPr>
      <xdr:spPr>
        <a:xfrm flipH="1" flipV="1">
          <a:off x="8124825" y="4657725"/>
          <a:ext cx="495300" cy="542925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5</xdr:row>
      <xdr:rowOff>180975</xdr:rowOff>
    </xdr:from>
    <xdr:to>
      <xdr:col>4</xdr:col>
      <xdr:colOff>514350</xdr:colOff>
      <xdr:row>5</xdr:row>
      <xdr:rowOff>2686050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A7A5528-2FC4-378A-3749-D16BB2C70CF1}"/>
            </a:ext>
          </a:extLst>
        </xdr:cNvPr>
        <xdr:cNvSpPr txBox="1"/>
      </xdr:nvSpPr>
      <xdr:spPr>
        <a:xfrm>
          <a:off x="428625" y="2190750"/>
          <a:ext cx="5219700" cy="2505075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200" b="1"/>
            <a:t>*** </a:t>
          </a:r>
          <a:r>
            <a:rPr lang="ko-KR" altLang="en-US" sz="1200" b="1"/>
            <a:t>주석 </a:t>
          </a:r>
          <a:r>
            <a:rPr lang="en-US" altLang="ko-KR" sz="1200" b="1"/>
            <a:t>***</a:t>
          </a:r>
          <a:br>
            <a:rPr lang="en-US" altLang="ko-KR" sz="1200"/>
          </a:br>
          <a:br>
            <a:rPr lang="en-US" altLang="ko-KR" sz="1200"/>
          </a:br>
          <a:r>
            <a:rPr lang="ko-KR" altLang="en-US" sz="1200"/>
            <a:t>가속구간의 동력이나 정속구간의 동력이나 비슷하다</a:t>
          </a:r>
          <a:r>
            <a:rPr lang="en-US" altLang="ko-KR" sz="1200"/>
            <a:t>.</a:t>
          </a:r>
        </a:p>
        <a:p>
          <a:r>
            <a:rPr lang="ko-KR" altLang="en-US" sz="1200" baseline="0"/>
            <a:t>가속 구간의 가속도가 </a:t>
          </a:r>
          <a:r>
            <a:rPr lang="ko-KR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중력가속도에 비해 </a:t>
          </a:r>
          <a:r>
            <a:rPr lang="ko-KR" altLang="ko-K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200" baseline="0"/>
            <a:t>상대적으로 낮기 때문이다</a:t>
          </a:r>
          <a:r>
            <a:rPr lang="en-US" altLang="ko-KR" sz="1200" baseline="0"/>
            <a:t>.</a:t>
          </a:r>
        </a:p>
        <a:p>
          <a:endParaRPr lang="en-US" altLang="ko-KR" sz="1200" baseline="0"/>
        </a:p>
        <a:p>
          <a:r>
            <a:rPr lang="ko-KR" altLang="en-US" sz="1200">
              <a:solidFill>
                <a:srgbClr val="0000FF"/>
              </a:solidFill>
            </a:rPr>
            <a:t>위에서 계산된 가속구간에서 필요동력</a:t>
          </a:r>
          <a:r>
            <a:rPr lang="en-US" altLang="ko-KR" sz="1200">
              <a:solidFill>
                <a:srgbClr val="0000FF"/>
              </a:solidFill>
            </a:rPr>
            <a:t>(E) </a:t>
          </a:r>
          <a:r>
            <a:rPr lang="ko-KR" altLang="en-US" sz="1200">
              <a:solidFill>
                <a:srgbClr val="0000FF"/>
              </a:solidFill>
            </a:rPr>
            <a:t>보다 약 </a:t>
          </a:r>
          <a:r>
            <a:rPr lang="en-US" altLang="ko-KR" sz="1200">
              <a:solidFill>
                <a:srgbClr val="0000FF"/>
              </a:solidFill>
            </a:rPr>
            <a:t>1.5</a:t>
          </a:r>
          <a:r>
            <a:rPr lang="ko-KR" altLang="en-US" sz="1200">
              <a:solidFill>
                <a:srgbClr val="0000FF"/>
              </a:solidFill>
            </a:rPr>
            <a:t>배 여유를 둔</a:t>
          </a:r>
          <a:r>
            <a:rPr lang="ko-KR" altLang="en-US" sz="1200" baseline="0">
              <a:solidFill>
                <a:srgbClr val="0000FF"/>
              </a:solidFill>
            </a:rPr>
            <a:t> 동력</a:t>
          </a:r>
          <a:r>
            <a:rPr lang="en-US" altLang="ko-KR" sz="1200" baseline="0">
              <a:solidFill>
                <a:srgbClr val="0000FF"/>
              </a:solidFill>
            </a:rPr>
            <a:t>(W,</a:t>
          </a:r>
          <a:r>
            <a:rPr lang="ko-KR" altLang="en-US" sz="1200" baseline="0">
              <a:solidFill>
                <a:srgbClr val="0000FF"/>
              </a:solidFill>
            </a:rPr>
            <a:t>와트</a:t>
          </a:r>
          <a:r>
            <a:rPr lang="en-US" altLang="ko-KR" sz="1200" baseline="0">
              <a:solidFill>
                <a:srgbClr val="0000FF"/>
              </a:solidFill>
            </a:rPr>
            <a:t>)</a:t>
          </a:r>
          <a:r>
            <a:rPr lang="ko-KR" altLang="en-US" sz="1200" baseline="0">
              <a:solidFill>
                <a:srgbClr val="0000FF"/>
              </a:solidFill>
            </a:rPr>
            <a:t>을 </a:t>
          </a:r>
          <a:r>
            <a:rPr lang="ko-KR" altLang="ko-KR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배터리가 충분히 공급할 수 있도록 </a:t>
          </a:r>
          <a:r>
            <a:rPr lang="ko-KR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배터리를 선정한다</a:t>
          </a:r>
          <a:r>
            <a:rPr lang="en-US" altLang="ko-KR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br>
            <a:rPr lang="en-US" altLang="ko-KR" sz="1200"/>
          </a:br>
          <a:r>
            <a:rPr lang="en-US" altLang="ko-KR" sz="1200"/>
            <a:t>(</a:t>
          </a:r>
          <a:r>
            <a:rPr lang="ko-KR" altLang="en-US" sz="1200"/>
            <a:t>참고 </a:t>
          </a:r>
          <a:r>
            <a:rPr lang="en-US" altLang="ko-KR" sz="1200"/>
            <a:t>:  1.5</a:t>
          </a:r>
          <a:r>
            <a:rPr lang="ko-KR" altLang="en-US" sz="1200"/>
            <a:t>배 여유를 두는 이유는 예기치 못한 돌발적인 토크가 필요할 수도 있기 때문 </a:t>
          </a:r>
          <a:r>
            <a:rPr lang="en-US" altLang="ko-KR" sz="1200"/>
            <a:t>)</a:t>
          </a:r>
        </a:p>
        <a:p>
          <a:endParaRPr lang="en-US" altLang="ko-KR" sz="1200"/>
        </a:p>
        <a:p>
          <a:br>
            <a:rPr lang="en-US" altLang="ko-KR" sz="1200"/>
          </a:br>
          <a:br>
            <a:rPr lang="en-US" altLang="ko-KR" sz="1200"/>
          </a:br>
          <a:endParaRPr lang="ko-KR" altLang="en-US" sz="1200"/>
        </a:p>
      </xdr:txBody>
    </xdr:sp>
    <xdr:clientData/>
  </xdr:twoCellAnchor>
  <xdr:twoCellAnchor>
    <xdr:from>
      <xdr:col>3</xdr:col>
      <xdr:colOff>780983</xdr:colOff>
      <xdr:row>29</xdr:row>
      <xdr:rowOff>233369</xdr:rowOff>
    </xdr:from>
    <xdr:to>
      <xdr:col>5</xdr:col>
      <xdr:colOff>152467</xdr:colOff>
      <xdr:row>36</xdr:row>
      <xdr:rowOff>42856</xdr:rowOff>
    </xdr:to>
    <xdr:sp macro="" textlink="">
      <xdr:nvSpPr>
        <xdr:cNvPr id="21" name="원호 20">
          <a:extLst>
            <a:ext uri="{FF2B5EF4-FFF2-40B4-BE49-F238E27FC236}">
              <a16:creationId xmlns:a16="http://schemas.microsoft.com/office/drawing/2014/main" id="{11478312-1FE5-66C8-B90C-34FF5C837CC2}"/>
            </a:ext>
          </a:extLst>
        </xdr:cNvPr>
        <xdr:cNvSpPr/>
      </xdr:nvSpPr>
      <xdr:spPr>
        <a:xfrm rot="3600000">
          <a:off x="4071944" y="16735358"/>
          <a:ext cx="3057512" cy="2667134"/>
        </a:xfrm>
        <a:prstGeom prst="arc">
          <a:avLst>
            <a:gd name="adj1" fmla="val 15158123"/>
            <a:gd name="adj2" fmla="val 21592661"/>
          </a:avLst>
        </a:prstGeom>
        <a:ln w="12700"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114300</xdr:colOff>
      <xdr:row>24</xdr:row>
      <xdr:rowOff>419100</xdr:rowOff>
    </xdr:from>
    <xdr:to>
      <xdr:col>4</xdr:col>
      <xdr:colOff>1638300</xdr:colOff>
      <xdr:row>27</xdr:row>
      <xdr:rowOff>285750</xdr:rowOff>
    </xdr:to>
    <xdr:sp macro="" textlink="">
      <xdr:nvSpPr>
        <xdr:cNvPr id="22" name="타원 21">
          <a:extLst>
            <a:ext uri="{FF2B5EF4-FFF2-40B4-BE49-F238E27FC236}">
              <a16:creationId xmlns:a16="http://schemas.microsoft.com/office/drawing/2014/main" id="{553A860A-4ACC-4C11-95C0-69DA84A28829}"/>
            </a:ext>
          </a:extLst>
        </xdr:cNvPr>
        <xdr:cNvSpPr/>
      </xdr:nvSpPr>
      <xdr:spPr>
        <a:xfrm>
          <a:off x="5248275" y="10086975"/>
          <a:ext cx="1524000" cy="7239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66675</xdr:colOff>
      <xdr:row>24</xdr:row>
      <xdr:rowOff>419100</xdr:rowOff>
    </xdr:from>
    <xdr:to>
      <xdr:col>2</xdr:col>
      <xdr:colOff>1590675</xdr:colOff>
      <xdr:row>27</xdr:row>
      <xdr:rowOff>285750</xdr:rowOff>
    </xdr:to>
    <xdr:sp macro="" textlink="">
      <xdr:nvSpPr>
        <xdr:cNvPr id="23" name="타원 22">
          <a:extLst>
            <a:ext uri="{FF2B5EF4-FFF2-40B4-BE49-F238E27FC236}">
              <a16:creationId xmlns:a16="http://schemas.microsoft.com/office/drawing/2014/main" id="{4B14F9F9-9552-E730-F20F-D49EBDA49108}"/>
            </a:ext>
          </a:extLst>
        </xdr:cNvPr>
        <xdr:cNvSpPr/>
      </xdr:nvSpPr>
      <xdr:spPr>
        <a:xfrm>
          <a:off x="1905000" y="10086975"/>
          <a:ext cx="1524000" cy="7239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ko-KR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279437</xdr:colOff>
      <xdr:row>8</xdr:row>
      <xdr:rowOff>167188</xdr:rowOff>
    </xdr:from>
    <xdr:to>
      <xdr:col>7</xdr:col>
      <xdr:colOff>1920142</xdr:colOff>
      <xdr:row>26</xdr:row>
      <xdr:rowOff>265825</xdr:rowOff>
    </xdr:to>
    <xdr:sp macro="" textlink="">
      <xdr:nvSpPr>
        <xdr:cNvPr id="8" name="원호 7">
          <a:extLst>
            <a:ext uri="{FF2B5EF4-FFF2-40B4-BE49-F238E27FC236}">
              <a16:creationId xmlns:a16="http://schemas.microsoft.com/office/drawing/2014/main" id="{82749AAD-5F96-6FDE-8474-5E15CA7F079B}"/>
            </a:ext>
          </a:extLst>
        </xdr:cNvPr>
        <xdr:cNvSpPr/>
      </xdr:nvSpPr>
      <xdr:spPr>
        <a:xfrm rot="3600000">
          <a:off x="2869746" y="6101754"/>
          <a:ext cx="8375862" cy="9879830"/>
        </a:xfrm>
        <a:prstGeom prst="arc">
          <a:avLst>
            <a:gd name="adj1" fmla="val 16314830"/>
            <a:gd name="adj2" fmla="val 3660172"/>
          </a:avLst>
        </a:prstGeom>
        <a:ln w="12700"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83239</xdr:colOff>
      <xdr:row>23</xdr:row>
      <xdr:rowOff>211691</xdr:rowOff>
    </xdr:from>
    <xdr:to>
      <xdr:col>4</xdr:col>
      <xdr:colOff>260563</xdr:colOff>
      <xdr:row>32</xdr:row>
      <xdr:rowOff>348765</xdr:rowOff>
    </xdr:to>
    <xdr:sp macro="" textlink="">
      <xdr:nvSpPr>
        <xdr:cNvPr id="9" name="원호 8">
          <a:extLst>
            <a:ext uri="{FF2B5EF4-FFF2-40B4-BE49-F238E27FC236}">
              <a16:creationId xmlns:a16="http://schemas.microsoft.com/office/drawing/2014/main" id="{65A5A519-998F-5D9E-F578-4DDC3C2B5EDD}"/>
            </a:ext>
          </a:extLst>
        </xdr:cNvPr>
        <xdr:cNvSpPr/>
      </xdr:nvSpPr>
      <xdr:spPr>
        <a:xfrm rot="18421625">
          <a:off x="2560814" y="14964841"/>
          <a:ext cx="3975649" cy="1825149"/>
        </a:xfrm>
        <a:prstGeom prst="arc">
          <a:avLst>
            <a:gd name="adj1" fmla="val 16919017"/>
            <a:gd name="adj2" fmla="val 1329224"/>
          </a:avLst>
        </a:prstGeom>
        <a:ln w="12700"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380965</xdr:colOff>
      <xdr:row>22</xdr:row>
      <xdr:rowOff>377025</xdr:rowOff>
    </xdr:from>
    <xdr:to>
      <xdr:col>4</xdr:col>
      <xdr:colOff>1322698</xdr:colOff>
      <xdr:row>32</xdr:row>
      <xdr:rowOff>200025</xdr:rowOff>
    </xdr:to>
    <xdr:sp macro="" textlink="">
      <xdr:nvSpPr>
        <xdr:cNvPr id="12" name="원호 11">
          <a:extLst>
            <a:ext uri="{FF2B5EF4-FFF2-40B4-BE49-F238E27FC236}">
              <a16:creationId xmlns:a16="http://schemas.microsoft.com/office/drawing/2014/main" id="{AA9F0F16-BAFA-37D9-D276-AA2F9BA56891}"/>
            </a:ext>
          </a:extLst>
        </xdr:cNvPr>
        <xdr:cNvSpPr/>
      </xdr:nvSpPr>
      <xdr:spPr>
        <a:xfrm rot="19178227">
          <a:off x="2285965" y="13673925"/>
          <a:ext cx="4237383" cy="4042575"/>
        </a:xfrm>
        <a:prstGeom prst="arc">
          <a:avLst>
            <a:gd name="adj1" fmla="val 14154074"/>
            <a:gd name="adj2" fmla="val 1432138"/>
          </a:avLst>
        </a:prstGeom>
        <a:ln w="12700"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</xdr:col>
      <xdr:colOff>914400</xdr:colOff>
      <xdr:row>5</xdr:row>
      <xdr:rowOff>152861</xdr:rowOff>
    </xdr:from>
    <xdr:to>
      <xdr:col>7</xdr:col>
      <xdr:colOff>1323974</xdr:colOff>
      <xdr:row>6</xdr:row>
      <xdr:rowOff>838200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7E66794C-8B44-0F5F-6412-0AD40A88D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5" y="2162636"/>
          <a:ext cx="5353049" cy="3933364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</xdr:pic>
    <xdr:clientData/>
  </xdr:twoCellAnchor>
  <xdr:twoCellAnchor>
    <xdr:from>
      <xdr:col>7</xdr:col>
      <xdr:colOff>71718</xdr:colOff>
      <xdr:row>33</xdr:row>
      <xdr:rowOff>495300</xdr:rowOff>
    </xdr:from>
    <xdr:to>
      <xdr:col>7</xdr:col>
      <xdr:colOff>1901078</xdr:colOff>
      <xdr:row>36</xdr:row>
      <xdr:rowOff>361950</xdr:rowOff>
    </xdr:to>
    <xdr:sp macro="" textlink="">
      <xdr:nvSpPr>
        <xdr:cNvPr id="25" name="타원 24">
          <a:extLst>
            <a:ext uri="{FF2B5EF4-FFF2-40B4-BE49-F238E27FC236}">
              <a16:creationId xmlns:a16="http://schemas.microsoft.com/office/drawing/2014/main" id="{4ADDB014-C710-46FD-9AE1-FDDBD175FE1B}"/>
            </a:ext>
          </a:extLst>
        </xdr:cNvPr>
        <xdr:cNvSpPr/>
      </xdr:nvSpPr>
      <xdr:spPr>
        <a:xfrm>
          <a:off x="10149168" y="17506950"/>
          <a:ext cx="1829360" cy="13620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714375</xdr:colOff>
      <xdr:row>35</xdr:row>
      <xdr:rowOff>409575</xdr:rowOff>
    </xdr:from>
    <xdr:to>
      <xdr:col>7</xdr:col>
      <xdr:colOff>1257300</xdr:colOff>
      <xdr:row>36</xdr:row>
      <xdr:rowOff>342900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C4D41F2-EBBD-51C3-479F-2A26F4C27B2B}"/>
            </a:ext>
          </a:extLst>
        </xdr:cNvPr>
        <xdr:cNvSpPr txBox="1"/>
      </xdr:nvSpPr>
      <xdr:spPr>
        <a:xfrm>
          <a:off x="10791825" y="18488025"/>
          <a:ext cx="5429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2000">
              <a:solidFill>
                <a:srgbClr val="FF0000"/>
              </a:solidFill>
            </a:rPr>
            <a:t>ZZ</a:t>
          </a:r>
          <a:endParaRPr lang="ko-KR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561975</xdr:colOff>
      <xdr:row>26</xdr:row>
      <xdr:rowOff>371475</xdr:rowOff>
    </xdr:from>
    <xdr:to>
      <xdr:col>4</xdr:col>
      <xdr:colOff>1104900</xdr:colOff>
      <xdr:row>27</xdr:row>
      <xdr:rowOff>304800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98A32F31-A7CA-F3D0-867C-DF6374320AC0}"/>
            </a:ext>
          </a:extLst>
        </xdr:cNvPr>
        <xdr:cNvSpPr txBox="1"/>
      </xdr:nvSpPr>
      <xdr:spPr>
        <a:xfrm>
          <a:off x="5695950" y="14811375"/>
          <a:ext cx="5429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2000">
              <a:solidFill>
                <a:srgbClr val="FF0000"/>
              </a:solidFill>
            </a:rPr>
            <a:t>X</a:t>
          </a:r>
          <a:endParaRPr lang="ko-KR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523875</xdr:colOff>
      <xdr:row>26</xdr:row>
      <xdr:rowOff>381000</xdr:rowOff>
    </xdr:from>
    <xdr:to>
      <xdr:col>2</xdr:col>
      <xdr:colOff>1066800</xdr:colOff>
      <xdr:row>27</xdr:row>
      <xdr:rowOff>314325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DB47A6C-D8F3-D658-DB0E-5407C68149BA}"/>
            </a:ext>
          </a:extLst>
        </xdr:cNvPr>
        <xdr:cNvSpPr txBox="1"/>
      </xdr:nvSpPr>
      <xdr:spPr>
        <a:xfrm>
          <a:off x="2362200" y="14820900"/>
          <a:ext cx="5429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2000">
              <a:solidFill>
                <a:srgbClr val="FF0000"/>
              </a:solidFill>
            </a:rPr>
            <a:t>V</a:t>
          </a:r>
          <a:endParaRPr lang="ko-KR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1428750</xdr:colOff>
      <xdr:row>12</xdr:row>
      <xdr:rowOff>400050</xdr:rowOff>
    </xdr:from>
    <xdr:to>
      <xdr:col>4</xdr:col>
      <xdr:colOff>333375</xdr:colOff>
      <xdr:row>12</xdr:row>
      <xdr:rowOff>514350</xdr:rowOff>
    </xdr:to>
    <xdr:cxnSp macro="">
      <xdr:nvCxnSpPr>
        <xdr:cNvPr id="29" name="직선 화살표 연결선 28">
          <a:extLst>
            <a:ext uri="{FF2B5EF4-FFF2-40B4-BE49-F238E27FC236}">
              <a16:creationId xmlns:a16="http://schemas.microsoft.com/office/drawing/2014/main" id="{69D1ABE6-9AB0-08AC-4100-7B446BBF8567}"/>
            </a:ext>
          </a:extLst>
        </xdr:cNvPr>
        <xdr:cNvCxnSpPr/>
      </xdr:nvCxnSpPr>
      <xdr:spPr>
        <a:xfrm flipV="1">
          <a:off x="4914900" y="8905875"/>
          <a:ext cx="552450" cy="114300"/>
        </a:xfrm>
        <a:prstGeom prst="straightConnector1">
          <a:avLst/>
        </a:prstGeom>
        <a:ln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990534</xdr:colOff>
      <xdr:row>29</xdr:row>
      <xdr:rowOff>233369</xdr:rowOff>
    </xdr:from>
    <xdr:to>
      <xdr:col>8</xdr:col>
      <xdr:colOff>57218</xdr:colOff>
      <xdr:row>36</xdr:row>
      <xdr:rowOff>42856</xdr:rowOff>
    </xdr:to>
    <xdr:sp macro="" textlink="">
      <xdr:nvSpPr>
        <xdr:cNvPr id="34" name="원호 33">
          <a:extLst>
            <a:ext uri="{FF2B5EF4-FFF2-40B4-BE49-F238E27FC236}">
              <a16:creationId xmlns:a16="http://schemas.microsoft.com/office/drawing/2014/main" id="{F5A63066-CE1A-E53C-1B01-0052851A91EC}"/>
            </a:ext>
          </a:extLst>
        </xdr:cNvPr>
        <xdr:cNvSpPr/>
      </xdr:nvSpPr>
      <xdr:spPr>
        <a:xfrm rot="3600000">
          <a:off x="9224970" y="16735358"/>
          <a:ext cx="3057512" cy="2667134"/>
        </a:xfrm>
        <a:prstGeom prst="arc">
          <a:avLst>
            <a:gd name="adj1" fmla="val 15158123"/>
            <a:gd name="adj2" fmla="val 21592661"/>
          </a:avLst>
        </a:prstGeom>
        <a:ln w="12700"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DD27-7DD4-4B0B-B8FA-F32BF60F2A95}">
  <dimension ref="B1:I31"/>
  <sheetViews>
    <sheetView tabSelected="1" view="pageBreakPreview" zoomScaleNormal="100" zoomScaleSheetLayoutView="100" workbookViewId="0">
      <selection activeCell="B1" sqref="B1"/>
    </sheetView>
  </sheetViews>
  <sheetFormatPr defaultRowHeight="16.5"/>
  <cols>
    <col min="1" max="1" width="2.5" style="2" customWidth="1"/>
    <col min="2" max="2" width="17.125" style="2" customWidth="1"/>
    <col min="3" max="3" width="17.25" style="2" customWidth="1"/>
    <col min="4" max="4" width="14.375" style="2" customWidth="1"/>
    <col min="5" max="5" width="18.625" style="2" customWidth="1"/>
    <col min="6" max="6" width="23.25" style="2" customWidth="1"/>
    <col min="7" max="8" width="21.5" style="2" customWidth="1"/>
    <col min="9" max="9" width="27.5" style="2" customWidth="1"/>
    <col min="10" max="10" width="2.75" style="2" customWidth="1"/>
    <col min="11" max="16384" width="9" style="2"/>
  </cols>
  <sheetData>
    <row r="1" spans="2:9" ht="27.75" customHeight="1">
      <c r="B1" s="6" t="s">
        <v>103</v>
      </c>
    </row>
    <row r="2" spans="2:9" ht="24.75" customHeight="1">
      <c r="B2" s="41" t="s">
        <v>1</v>
      </c>
      <c r="C2" s="70" t="s">
        <v>3</v>
      </c>
      <c r="D2" s="71"/>
      <c r="E2" s="72"/>
      <c r="G2" s="43" t="s">
        <v>4</v>
      </c>
      <c r="H2" s="76" t="s">
        <v>5</v>
      </c>
      <c r="I2" s="77"/>
    </row>
    <row r="3" spans="2:9" ht="24.75" customHeight="1">
      <c r="B3" s="42" t="s">
        <v>13</v>
      </c>
      <c r="C3" s="73" t="s">
        <v>14</v>
      </c>
      <c r="D3" s="74"/>
      <c r="E3" s="75"/>
      <c r="F3" s="1"/>
      <c r="G3" s="1"/>
      <c r="H3" s="1"/>
      <c r="I3" s="1"/>
    </row>
    <row r="4" spans="2:9" ht="34.5" customHeight="1">
      <c r="B4" s="82" t="s">
        <v>101</v>
      </c>
      <c r="C4" s="82"/>
      <c r="D4" s="82"/>
      <c r="E4" s="82"/>
      <c r="F4" s="82"/>
      <c r="G4" s="82"/>
      <c r="H4" s="82"/>
      <c r="I4" s="82"/>
    </row>
    <row r="5" spans="2:9" ht="20.25" customHeight="1">
      <c r="B5" s="40"/>
      <c r="C5" s="40"/>
      <c r="D5" s="40"/>
      <c r="E5" s="40"/>
      <c r="F5" s="40"/>
      <c r="G5" s="40"/>
      <c r="H5" s="40"/>
      <c r="I5" s="40"/>
    </row>
    <row r="6" spans="2:9" ht="30" customHeight="1">
      <c r="B6" s="78" t="s">
        <v>87</v>
      </c>
      <c r="C6" s="78"/>
      <c r="D6" s="78"/>
      <c r="E6" s="78"/>
      <c r="F6" s="78"/>
      <c r="G6" s="78"/>
      <c r="H6" s="78"/>
      <c r="I6" s="78"/>
    </row>
    <row r="7" spans="2:9" ht="36" customHeight="1">
      <c r="B7" s="10" t="s">
        <v>0</v>
      </c>
      <c r="C7" s="10" t="s">
        <v>43</v>
      </c>
      <c r="D7" s="10" t="s">
        <v>34</v>
      </c>
      <c r="E7" s="10" t="s">
        <v>35</v>
      </c>
      <c r="F7" s="10" t="s">
        <v>36</v>
      </c>
      <c r="G7" s="10" t="s">
        <v>42</v>
      </c>
      <c r="H7" s="10" t="s">
        <v>41</v>
      </c>
      <c r="I7" s="16" t="s">
        <v>40</v>
      </c>
    </row>
    <row r="8" spans="2:9" ht="60.75" customHeight="1">
      <c r="B8" s="10" t="s">
        <v>37</v>
      </c>
      <c r="C8" s="4"/>
      <c r="D8" s="4"/>
      <c r="E8" s="10" t="s">
        <v>50</v>
      </c>
      <c r="F8" s="4" t="s">
        <v>6</v>
      </c>
      <c r="G8" s="46" t="s">
        <v>51</v>
      </c>
      <c r="H8" s="4" t="s">
        <v>39</v>
      </c>
      <c r="I8" s="47" t="s">
        <v>52</v>
      </c>
    </row>
    <row r="9" spans="2:9" ht="29.25" customHeight="1">
      <c r="B9" s="10"/>
      <c r="C9" s="46" t="s">
        <v>24</v>
      </c>
      <c r="D9" s="46" t="s">
        <v>24</v>
      </c>
      <c r="E9" s="46" t="s">
        <v>25</v>
      </c>
      <c r="F9" s="46" t="s">
        <v>24</v>
      </c>
      <c r="G9" s="46" t="s">
        <v>25</v>
      </c>
      <c r="H9" s="46" t="s">
        <v>24</v>
      </c>
      <c r="I9" s="46" t="s">
        <v>25</v>
      </c>
    </row>
    <row r="10" spans="2:9" ht="30.75" customHeight="1">
      <c r="B10" s="80" t="s">
        <v>10</v>
      </c>
      <c r="C10" s="44">
        <v>400</v>
      </c>
      <c r="D10" s="45">
        <v>1</v>
      </c>
      <c r="E10" s="11">
        <f>C10*D10</f>
        <v>400</v>
      </c>
      <c r="F10" s="5">
        <v>0.45</v>
      </c>
      <c r="G10" s="11">
        <f>E10*F10</f>
        <v>180</v>
      </c>
      <c r="H10" s="55">
        <v>0.8</v>
      </c>
      <c r="I10" s="11">
        <f>G10*H10</f>
        <v>144</v>
      </c>
    </row>
    <row r="11" spans="2:9" ht="30.75" customHeight="1">
      <c r="B11" s="80"/>
      <c r="C11" s="44">
        <v>0</v>
      </c>
      <c r="D11" s="45">
        <v>0</v>
      </c>
      <c r="E11" s="11">
        <f>C11*D11</f>
        <v>0</v>
      </c>
      <c r="F11" s="5">
        <v>0.3</v>
      </c>
      <c r="G11" s="11">
        <f>E11*F11</f>
        <v>0</v>
      </c>
      <c r="H11" s="55">
        <v>0.01</v>
      </c>
      <c r="I11" s="11">
        <f t="shared" ref="I11:I12" si="0">G11*H11</f>
        <v>0</v>
      </c>
    </row>
    <row r="12" spans="2:9" ht="30.75" customHeight="1">
      <c r="B12" s="10" t="s">
        <v>9</v>
      </c>
      <c r="C12" s="44">
        <v>0</v>
      </c>
      <c r="D12" s="45">
        <v>0</v>
      </c>
      <c r="E12" s="11">
        <f>C12*D12</f>
        <v>0</v>
      </c>
      <c r="F12" s="5">
        <v>0.4</v>
      </c>
      <c r="G12" s="11">
        <f>E12*F12</f>
        <v>0</v>
      </c>
      <c r="H12" s="55">
        <v>0.01</v>
      </c>
      <c r="I12" s="11">
        <f t="shared" si="0"/>
        <v>0</v>
      </c>
    </row>
    <row r="13" spans="2:9" ht="36.75" customHeight="1">
      <c r="B13" s="10" t="s">
        <v>8</v>
      </c>
      <c r="C13" s="12"/>
      <c r="D13" s="13"/>
      <c r="E13" s="13"/>
      <c r="F13" s="13"/>
      <c r="G13" s="13"/>
      <c r="H13" s="56"/>
      <c r="I13" s="44">
        <v>100</v>
      </c>
    </row>
    <row r="14" spans="2:9" ht="30" customHeight="1">
      <c r="B14" s="81" t="s">
        <v>79</v>
      </c>
      <c r="C14" s="81"/>
      <c r="D14" s="81"/>
      <c r="E14" s="81"/>
      <c r="F14" s="81"/>
      <c r="G14" s="81"/>
      <c r="H14" s="15"/>
      <c r="I14" s="57">
        <f>SUM(I10:I13)</f>
        <v>244</v>
      </c>
    </row>
    <row r="15" spans="2:9" ht="18" customHeight="1"/>
    <row r="16" spans="2:9" ht="24.75" customHeight="1">
      <c r="B16" s="6" t="s">
        <v>38</v>
      </c>
    </row>
    <row r="17" spans="2:9" ht="24.75" customHeight="1">
      <c r="B17" s="6" t="s">
        <v>7</v>
      </c>
    </row>
    <row r="18" spans="2:9" ht="24.75" customHeight="1">
      <c r="B18" s="6"/>
    </row>
    <row r="19" spans="2:9" ht="30" customHeight="1">
      <c r="B19" s="78" t="s">
        <v>86</v>
      </c>
      <c r="C19" s="78"/>
      <c r="D19" s="78"/>
      <c r="E19" s="78"/>
      <c r="F19" s="78"/>
      <c r="G19" s="78"/>
      <c r="H19" s="78"/>
      <c r="I19" s="78"/>
    </row>
    <row r="20" spans="2:9" ht="37.5" customHeight="1">
      <c r="B20" s="8" t="s">
        <v>0</v>
      </c>
      <c r="C20" s="8"/>
      <c r="D20" s="8"/>
      <c r="E20" s="8" t="s">
        <v>44</v>
      </c>
      <c r="F20" s="8" t="s">
        <v>45</v>
      </c>
      <c r="G20" s="8" t="s">
        <v>46</v>
      </c>
      <c r="H20" s="8" t="s">
        <v>47</v>
      </c>
      <c r="I20" s="16" t="s">
        <v>48</v>
      </c>
    </row>
    <row r="21" spans="2:9" ht="69.75" customHeight="1">
      <c r="B21" s="7" t="s">
        <v>37</v>
      </c>
      <c r="C21" s="7"/>
      <c r="D21" s="7"/>
      <c r="E21" s="9"/>
      <c r="F21" s="59" t="s">
        <v>53</v>
      </c>
      <c r="G21" s="8" t="s">
        <v>49</v>
      </c>
      <c r="H21" s="65" t="s">
        <v>91</v>
      </c>
      <c r="I21" s="8" t="s">
        <v>89</v>
      </c>
    </row>
    <row r="22" spans="2:9" ht="28.5" customHeight="1">
      <c r="B22" s="14" t="s">
        <v>11</v>
      </c>
      <c r="C22" s="7"/>
      <c r="D22" s="7"/>
      <c r="E22" s="7" t="s">
        <v>31</v>
      </c>
      <c r="F22" s="7" t="s">
        <v>24</v>
      </c>
      <c r="G22" s="7" t="s">
        <v>25</v>
      </c>
      <c r="H22" s="7" t="s">
        <v>24</v>
      </c>
      <c r="I22" s="7" t="s">
        <v>25</v>
      </c>
    </row>
    <row r="23" spans="2:9" ht="32.25" customHeight="1">
      <c r="B23" s="83" t="s">
        <v>12</v>
      </c>
      <c r="C23" s="83"/>
      <c r="D23" s="3"/>
      <c r="E23" s="11">
        <f>I14</f>
        <v>244</v>
      </c>
      <c r="F23" s="60">
        <v>6</v>
      </c>
      <c r="G23" s="61">
        <f>ROUND(E23*F23, -1)</f>
        <v>1460</v>
      </c>
      <c r="H23" s="5">
        <v>0.7</v>
      </c>
      <c r="I23" s="62">
        <f>G23/H23</f>
        <v>2085.7142857142858</v>
      </c>
    </row>
    <row r="24" spans="2:9" ht="30" customHeight="1"/>
    <row r="25" spans="2:9" ht="30" customHeight="1">
      <c r="B25" s="78" t="s">
        <v>88</v>
      </c>
      <c r="C25" s="78"/>
      <c r="D25" s="78"/>
      <c r="E25" s="78"/>
      <c r="F25" s="78"/>
      <c r="G25" s="78"/>
      <c r="H25" s="78"/>
      <c r="I25" s="78"/>
    </row>
    <row r="26" spans="2:9" ht="95.25" customHeight="1">
      <c r="B26" s="79" t="s">
        <v>104</v>
      </c>
      <c r="C26" s="79"/>
      <c r="D26" s="79"/>
      <c r="E26" s="79"/>
      <c r="F26" s="79"/>
      <c r="G26" s="79"/>
      <c r="H26" s="79"/>
      <c r="I26" s="79"/>
    </row>
    <row r="27" spans="2:9" ht="30" customHeight="1"/>
    <row r="28" spans="2:9" ht="30" customHeight="1"/>
    <row r="29" spans="2:9" ht="30" customHeight="1"/>
    <row r="30" spans="2:9" ht="30" customHeight="1"/>
    <row r="31" spans="2:9" ht="30" customHeight="1"/>
  </sheetData>
  <mergeCells count="11">
    <mergeCell ref="C2:E2"/>
    <mergeCell ref="C3:E3"/>
    <mergeCell ref="H2:I2"/>
    <mergeCell ref="B6:I6"/>
    <mergeCell ref="B26:I26"/>
    <mergeCell ref="B10:B11"/>
    <mergeCell ref="B14:G14"/>
    <mergeCell ref="B4:I4"/>
    <mergeCell ref="B23:C23"/>
    <mergeCell ref="B19:I19"/>
    <mergeCell ref="B25:I2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verticalDpi="0" r:id="rId1"/>
  <headerFooter>
    <oddHeader>&amp;L(1/3) 수평주행 &amp; 제어전원 부문&amp;RTABOS.CO.KR</oddHeader>
    <oddFooter>&amp;C&amp;P/&amp;N</oddFooter>
  </headerFooter>
  <rowBreaks count="1" manualBreakCount="1">
    <brk id="1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8882E-98B0-4FB2-BA35-C12662ADFE2D}">
  <dimension ref="B1:I48"/>
  <sheetViews>
    <sheetView zoomScaleNormal="100" zoomScaleSheetLayoutView="100" workbookViewId="0">
      <selection activeCell="B1" sqref="B1"/>
    </sheetView>
  </sheetViews>
  <sheetFormatPr defaultRowHeight="16.5"/>
  <cols>
    <col min="1" max="1" width="3.375" style="2" customWidth="1"/>
    <col min="2" max="7" width="21.625" style="2" customWidth="1"/>
    <col min="8" max="8" width="25.625" style="2" customWidth="1"/>
    <col min="9" max="9" width="4" style="2" customWidth="1"/>
    <col min="10" max="16384" width="9" style="2"/>
  </cols>
  <sheetData>
    <row r="1" spans="2:8" ht="27.75" customHeight="1">
      <c r="B1" s="6" t="s">
        <v>103</v>
      </c>
    </row>
    <row r="2" spans="2:8" ht="24.75" customHeight="1">
      <c r="B2" s="41" t="s">
        <v>1</v>
      </c>
      <c r="C2" s="89" t="s">
        <v>33</v>
      </c>
      <c r="D2" s="89"/>
      <c r="E2" s="33"/>
      <c r="F2" s="43" t="s">
        <v>4</v>
      </c>
      <c r="G2" s="85" t="s">
        <v>5</v>
      </c>
      <c r="H2" s="85"/>
    </row>
    <row r="3" spans="2:8" ht="24.75" customHeight="1">
      <c r="B3" s="42" t="s">
        <v>13</v>
      </c>
      <c r="C3" s="90" t="s">
        <v>32</v>
      </c>
      <c r="D3" s="90"/>
      <c r="E3" s="33"/>
      <c r="F3" s="1"/>
      <c r="G3" s="1"/>
      <c r="H3" s="1"/>
    </row>
    <row r="4" spans="2:8" ht="34.5" customHeight="1">
      <c r="B4" s="82" t="s">
        <v>102</v>
      </c>
      <c r="C4" s="82"/>
      <c r="D4" s="82"/>
      <c r="E4" s="82"/>
      <c r="F4" s="82"/>
      <c r="G4" s="82"/>
      <c r="H4" s="82"/>
    </row>
    <row r="5" spans="2:8" ht="46.5" customHeight="1">
      <c r="B5" s="84" t="s">
        <v>15</v>
      </c>
      <c r="C5" s="84"/>
      <c r="D5" s="84"/>
      <c r="E5" s="84"/>
      <c r="F5" s="84"/>
      <c r="G5" s="84"/>
      <c r="H5" s="84"/>
    </row>
    <row r="6" spans="2:8" ht="255.75" customHeight="1">
      <c r="B6" s="91"/>
      <c r="C6" s="91"/>
      <c r="D6" s="91"/>
      <c r="E6" s="91"/>
      <c r="F6" s="91"/>
      <c r="G6" s="91"/>
      <c r="H6" s="91"/>
    </row>
    <row r="7" spans="2:8" ht="82.5" customHeight="1">
      <c r="B7" s="91"/>
      <c r="C7" s="91"/>
      <c r="D7" s="91"/>
      <c r="E7" s="91"/>
      <c r="F7" s="91"/>
      <c r="G7" s="91"/>
      <c r="H7" s="91"/>
    </row>
    <row r="8" spans="2:8" ht="30" customHeight="1">
      <c r="B8" s="86" t="s">
        <v>85</v>
      </c>
      <c r="C8" s="86"/>
      <c r="D8" s="86"/>
      <c r="E8" s="86"/>
      <c r="F8" s="86"/>
      <c r="G8" s="86"/>
      <c r="H8" s="86"/>
    </row>
    <row r="9" spans="2:8" ht="33.75" customHeight="1">
      <c r="B9" s="10" t="s">
        <v>0</v>
      </c>
      <c r="C9" s="10" t="s">
        <v>54</v>
      </c>
      <c r="D9" s="10" t="s">
        <v>55</v>
      </c>
      <c r="E9" s="10" t="s">
        <v>56</v>
      </c>
      <c r="F9" s="10" t="s">
        <v>57</v>
      </c>
      <c r="G9" s="10" t="s">
        <v>58</v>
      </c>
      <c r="H9" s="27" t="s">
        <v>59</v>
      </c>
    </row>
    <row r="10" spans="2:8" ht="75" customHeight="1">
      <c r="B10" s="10" t="s">
        <v>2</v>
      </c>
      <c r="C10" s="23" t="s">
        <v>20</v>
      </c>
      <c r="D10" s="3" t="s">
        <v>22</v>
      </c>
      <c r="E10" s="3"/>
      <c r="F10" s="52" t="s">
        <v>65</v>
      </c>
      <c r="G10" s="3" t="s">
        <v>19</v>
      </c>
      <c r="H10" s="17" t="s">
        <v>63</v>
      </c>
    </row>
    <row r="11" spans="2:8" ht="33.75" customHeight="1">
      <c r="B11" s="10"/>
      <c r="C11" s="10" t="s">
        <v>23</v>
      </c>
      <c r="D11" s="10" t="s">
        <v>24</v>
      </c>
      <c r="E11" s="10" t="s">
        <v>24</v>
      </c>
      <c r="F11" s="46" t="s">
        <v>25</v>
      </c>
      <c r="G11" s="46" t="s">
        <v>24</v>
      </c>
      <c r="H11" s="46" t="s">
        <v>25</v>
      </c>
    </row>
    <row r="12" spans="2:8" s="20" customFormat="1" ht="33.75" customHeight="1">
      <c r="B12" s="17" t="s">
        <v>16</v>
      </c>
      <c r="C12" s="18">
        <f>50+450</f>
        <v>500</v>
      </c>
      <c r="D12" s="19">
        <v>60</v>
      </c>
      <c r="E12" s="26">
        <v>2</v>
      </c>
      <c r="F12" s="21">
        <f>C12*(9.81+E13/1000)*D12/1000</f>
        <v>295.2</v>
      </c>
      <c r="G12" s="5">
        <v>0.8</v>
      </c>
      <c r="H12" s="22">
        <f>F12/G12</f>
        <v>368.99999999999994</v>
      </c>
    </row>
    <row r="13" spans="2:8" ht="60" customHeight="1">
      <c r="B13" s="3"/>
      <c r="C13" s="3"/>
      <c r="D13" s="3" t="s">
        <v>64</v>
      </c>
      <c r="E13" s="25">
        <f>D12/E12</f>
        <v>30</v>
      </c>
      <c r="F13" s="87" t="s">
        <v>21</v>
      </c>
      <c r="G13" s="88"/>
      <c r="H13" s="3" t="s">
        <v>80</v>
      </c>
    </row>
    <row r="14" spans="2:8" ht="33.75" customHeight="1"/>
    <row r="15" spans="2:8" ht="30" customHeight="1">
      <c r="B15" s="86" t="s">
        <v>84</v>
      </c>
      <c r="C15" s="86"/>
      <c r="D15" s="86"/>
      <c r="E15" s="86"/>
      <c r="F15" s="86"/>
      <c r="G15" s="86"/>
      <c r="H15" s="86"/>
    </row>
    <row r="16" spans="2:8" ht="33.75" customHeight="1">
      <c r="B16" s="10" t="s">
        <v>0</v>
      </c>
      <c r="C16" s="10" t="s">
        <v>66</v>
      </c>
      <c r="D16" s="10" t="s">
        <v>67</v>
      </c>
      <c r="E16" s="10"/>
      <c r="F16" s="10" t="s">
        <v>68</v>
      </c>
      <c r="G16" s="10" t="s">
        <v>69</v>
      </c>
      <c r="H16" s="10" t="s">
        <v>70</v>
      </c>
    </row>
    <row r="17" spans="2:8" ht="33.75" customHeight="1">
      <c r="B17" s="10" t="s">
        <v>2</v>
      </c>
      <c r="C17" s="23" t="s">
        <v>20</v>
      </c>
      <c r="D17" s="3" t="s">
        <v>22</v>
      </c>
      <c r="E17" s="3"/>
      <c r="F17" s="3" t="s">
        <v>18</v>
      </c>
      <c r="G17" s="3" t="s">
        <v>19</v>
      </c>
      <c r="H17" s="17" t="s">
        <v>71</v>
      </c>
    </row>
    <row r="18" spans="2:8" ht="33.75" customHeight="1">
      <c r="B18" s="10"/>
      <c r="C18" s="46" t="s">
        <v>24</v>
      </c>
      <c r="D18" s="46" t="s">
        <v>24</v>
      </c>
      <c r="E18" s="46"/>
      <c r="F18" s="46" t="s">
        <v>25</v>
      </c>
      <c r="G18" s="46" t="s">
        <v>24</v>
      </c>
      <c r="H18" s="46" t="s">
        <v>25</v>
      </c>
    </row>
    <row r="19" spans="2:8" s="20" customFormat="1" ht="33.75" customHeight="1">
      <c r="B19" s="17" t="s">
        <v>16</v>
      </c>
      <c r="C19" s="34">
        <f>C12</f>
        <v>500</v>
      </c>
      <c r="D19" s="35">
        <f>D12</f>
        <v>60</v>
      </c>
      <c r="E19" s="3"/>
      <c r="F19" s="21">
        <f>C19*9.81*D19/1000</f>
        <v>294.3</v>
      </c>
      <c r="G19" s="5">
        <v>0.8</v>
      </c>
      <c r="H19" s="30">
        <f>F19/G19</f>
        <v>367.875</v>
      </c>
    </row>
    <row r="20" spans="2:8" ht="33.75" customHeight="1">
      <c r="B20" s="3"/>
      <c r="C20" s="3"/>
      <c r="D20" s="3"/>
      <c r="E20" s="3"/>
      <c r="F20" s="3" t="s">
        <v>17</v>
      </c>
      <c r="G20" s="3"/>
      <c r="H20" s="3"/>
    </row>
    <row r="21" spans="2:8" ht="21.75" customHeight="1"/>
    <row r="22" spans="2:8" ht="30" customHeight="1">
      <c r="B22" s="86" t="s">
        <v>83</v>
      </c>
      <c r="C22" s="86"/>
      <c r="D22" s="86"/>
      <c r="E22" s="86"/>
      <c r="F22" s="86"/>
      <c r="G22" s="86"/>
      <c r="H22" s="86"/>
    </row>
    <row r="23" spans="2:8" ht="30" customHeight="1">
      <c r="B23" s="24"/>
      <c r="C23" s="49" t="s">
        <v>28</v>
      </c>
      <c r="D23" s="24"/>
      <c r="E23" s="50" t="s">
        <v>29</v>
      </c>
      <c r="F23" s="24"/>
      <c r="G23" s="24"/>
      <c r="H23" s="24"/>
    </row>
    <row r="24" spans="2:8" ht="33.75" customHeight="1">
      <c r="B24" s="10" t="s">
        <v>0</v>
      </c>
      <c r="C24" s="10" t="s">
        <v>60</v>
      </c>
      <c r="D24" s="10" t="s">
        <v>61</v>
      </c>
      <c r="E24" s="51" t="s">
        <v>62</v>
      </c>
      <c r="F24" s="92" t="s">
        <v>27</v>
      </c>
      <c r="G24" s="92"/>
      <c r="H24" s="17"/>
    </row>
    <row r="25" spans="2:8" ht="33.75" customHeight="1">
      <c r="B25" s="10" t="s">
        <v>2</v>
      </c>
      <c r="C25" s="3" t="s">
        <v>26</v>
      </c>
      <c r="D25" s="48" t="s">
        <v>72</v>
      </c>
      <c r="E25" s="48" t="s">
        <v>73</v>
      </c>
      <c r="F25" s="93" t="s">
        <v>81</v>
      </c>
      <c r="G25" s="93"/>
      <c r="H25" s="3"/>
    </row>
    <row r="26" spans="2:8" ht="33.75" customHeight="1">
      <c r="B26" s="10"/>
      <c r="C26" s="10" t="s">
        <v>24</v>
      </c>
      <c r="D26" s="46" t="s">
        <v>25</v>
      </c>
      <c r="E26" s="46" t="s">
        <v>25</v>
      </c>
      <c r="F26" s="93"/>
      <c r="G26" s="93"/>
      <c r="H26" s="17"/>
    </row>
    <row r="27" spans="2:8" s="20" customFormat="1" ht="33.75" customHeight="1">
      <c r="B27" s="17" t="s">
        <v>16</v>
      </c>
      <c r="C27" s="28">
        <v>50</v>
      </c>
      <c r="D27" s="31">
        <f>H12*1.5</f>
        <v>553.49999999999989</v>
      </c>
      <c r="E27" s="32">
        <f>D27/C27</f>
        <v>11.069999999999999</v>
      </c>
      <c r="F27" s="93"/>
      <c r="G27" s="93"/>
      <c r="H27" s="31"/>
    </row>
    <row r="28" spans="2:8" ht="33.75" customHeight="1"/>
    <row r="29" spans="2:8" ht="38.25" customHeight="1">
      <c r="B29" s="86" t="s">
        <v>82</v>
      </c>
      <c r="C29" s="86"/>
      <c r="D29" s="86"/>
      <c r="E29" s="10" t="s">
        <v>96</v>
      </c>
      <c r="F29" s="54"/>
      <c r="G29" s="54"/>
      <c r="H29" s="7" t="s">
        <v>94</v>
      </c>
    </row>
    <row r="30" spans="2:8" ht="47.25" customHeight="1">
      <c r="B30" s="39"/>
      <c r="C30" s="39"/>
      <c r="D30" s="39"/>
      <c r="E30" s="68" t="s">
        <v>95</v>
      </c>
      <c r="F30" s="39"/>
      <c r="G30" s="66"/>
      <c r="H30" s="68" t="s">
        <v>91</v>
      </c>
    </row>
    <row r="31" spans="2:8" ht="30.75" customHeight="1">
      <c r="B31" s="39"/>
      <c r="E31" s="35">
        <f>D12</f>
        <v>60</v>
      </c>
      <c r="F31" s="39"/>
      <c r="G31" s="66"/>
      <c r="H31" s="5">
        <v>0.7</v>
      </c>
    </row>
    <row r="32" spans="2:8" ht="17.25" customHeight="1">
      <c r="B32" s="39"/>
      <c r="C32" s="39"/>
      <c r="D32" s="39"/>
      <c r="E32" s="39"/>
      <c r="F32" s="39"/>
      <c r="G32" s="66"/>
      <c r="H32" s="67"/>
    </row>
    <row r="33" spans="2:9" ht="33.75" customHeight="1">
      <c r="B33" s="10" t="s">
        <v>0</v>
      </c>
      <c r="C33" s="10" t="s">
        <v>70</v>
      </c>
      <c r="D33" s="10" t="s">
        <v>74</v>
      </c>
      <c r="E33" s="10" t="s">
        <v>75</v>
      </c>
      <c r="F33" s="10" t="s">
        <v>76</v>
      </c>
      <c r="G33" s="63" t="s">
        <v>90</v>
      </c>
      <c r="H33" s="16" t="s">
        <v>92</v>
      </c>
    </row>
    <row r="34" spans="2:9" ht="71.25" customHeight="1">
      <c r="B34" s="10" t="s">
        <v>2</v>
      </c>
      <c r="C34" s="3"/>
      <c r="D34" s="29" t="s">
        <v>30</v>
      </c>
      <c r="E34" s="53" t="s">
        <v>77</v>
      </c>
      <c r="F34" s="69" t="s">
        <v>97</v>
      </c>
      <c r="G34" s="48" t="s">
        <v>78</v>
      </c>
      <c r="H34" s="8" t="s">
        <v>93</v>
      </c>
    </row>
    <row r="35" spans="2:9" ht="33.75" customHeight="1">
      <c r="B35" s="10"/>
      <c r="C35" s="10" t="s">
        <v>31</v>
      </c>
      <c r="D35" s="10" t="s">
        <v>24</v>
      </c>
      <c r="E35" s="10" t="s">
        <v>25</v>
      </c>
      <c r="F35" s="10" t="s">
        <v>24</v>
      </c>
      <c r="G35" s="10" t="s">
        <v>25</v>
      </c>
      <c r="H35" s="7" t="s">
        <v>25</v>
      </c>
    </row>
    <row r="36" spans="2:9" s="20" customFormat="1" ht="33.75" customHeight="1">
      <c r="B36" s="17" t="s">
        <v>16</v>
      </c>
      <c r="C36" s="31">
        <f>H19</f>
        <v>367.875</v>
      </c>
      <c r="D36" s="36">
        <v>200</v>
      </c>
      <c r="E36" s="38">
        <f>D36/E31</f>
        <v>3.3333333333333335</v>
      </c>
      <c r="F36" s="37">
        <v>500</v>
      </c>
      <c r="G36" s="64">
        <f>C36*(E36/3600)*F36</f>
        <v>170.3125</v>
      </c>
      <c r="H36" s="62">
        <f>G36/H31</f>
        <v>243.30357142857144</v>
      </c>
    </row>
    <row r="37" spans="2:9" ht="33.75" customHeight="1"/>
    <row r="38" spans="2:9" ht="30" customHeight="1">
      <c r="B38" s="86" t="s">
        <v>98</v>
      </c>
      <c r="C38" s="86"/>
      <c r="D38" s="86"/>
      <c r="E38" s="86"/>
      <c r="F38" s="86"/>
      <c r="G38" s="86"/>
      <c r="H38" s="86"/>
    </row>
    <row r="39" spans="2:9" ht="138.75" customHeight="1">
      <c r="B39" s="79" t="s">
        <v>99</v>
      </c>
      <c r="C39" s="79"/>
      <c r="D39" s="79"/>
      <c r="E39" s="79"/>
      <c r="F39" s="79"/>
      <c r="G39" s="79"/>
      <c r="H39" s="79"/>
      <c r="I39" s="58"/>
    </row>
    <row r="40" spans="2:9" ht="102.75" customHeight="1">
      <c r="B40" s="79" t="s">
        <v>100</v>
      </c>
      <c r="C40" s="79"/>
      <c r="D40" s="79"/>
      <c r="E40" s="79"/>
      <c r="F40" s="79"/>
      <c r="G40" s="79"/>
      <c r="H40" s="79"/>
    </row>
    <row r="41" spans="2:9" ht="33.75" customHeight="1"/>
    <row r="42" spans="2:9" ht="33.75" customHeight="1"/>
    <row r="43" spans="2:9" ht="33.75" customHeight="1"/>
    <row r="44" spans="2:9" ht="33.75" customHeight="1"/>
    <row r="45" spans="2:9" ht="33.75" customHeight="1"/>
    <row r="46" spans="2:9" ht="33.75" customHeight="1"/>
    <row r="47" spans="2:9" ht="33.75" customHeight="1"/>
    <row r="48" spans="2:9" ht="33.75" customHeight="1"/>
  </sheetData>
  <mergeCells count="16">
    <mergeCell ref="B39:H39"/>
    <mergeCell ref="B29:D29"/>
    <mergeCell ref="B40:H40"/>
    <mergeCell ref="B6:H7"/>
    <mergeCell ref="B38:H38"/>
    <mergeCell ref="B22:H22"/>
    <mergeCell ref="F24:G24"/>
    <mergeCell ref="F25:G27"/>
    <mergeCell ref="B5:H5"/>
    <mergeCell ref="G2:H2"/>
    <mergeCell ref="B8:H8"/>
    <mergeCell ref="B15:H15"/>
    <mergeCell ref="F13:G13"/>
    <mergeCell ref="C2:D2"/>
    <mergeCell ref="C3:D3"/>
    <mergeCell ref="B4:H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headerFooter>
    <oddHeader>&amp;L(2/3) 승하강구동(수직,리프팅 only) 부문&amp;RTABOS.CO.KR</oddHeader>
    <oddFooter>&amp;C&amp;P / &amp;N</oddFooter>
  </headerFooter>
  <rowBreaks count="2" manualBreakCount="2">
    <brk id="7" max="8" man="1"/>
    <brk id="2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(1) 수평주행&amp;제어전원_배터리 에너지</vt:lpstr>
      <vt:lpstr>(2) 승하강구동(수직,리프팅)__배터리 에너지</vt:lpstr>
      <vt:lpstr>'(1) 수평주행&amp;제어전원_배터리 에너지'!Print_Area</vt:lpstr>
      <vt:lpstr>'(2) 승하강구동(수직,리프팅)__배터리 에너지'!Print_Area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tsjang</dc:creator>
  <cp:lastModifiedBy>TABOS-Inc</cp:lastModifiedBy>
  <cp:lastPrinted>2024-10-24T07:04:27Z</cp:lastPrinted>
  <dcterms:created xsi:type="dcterms:W3CDTF">2019-02-15T04:02:18Z</dcterms:created>
  <dcterms:modified xsi:type="dcterms:W3CDTF">2024-12-20T00:12:44Z</dcterms:modified>
</cp:coreProperties>
</file>